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codeName="ThisWorkbook"/>
  <mc:AlternateContent xmlns:mc="http://schemas.openxmlformats.org/markup-compatibility/2006">
    <mc:Choice Requires="x15">
      <x15ac:absPath xmlns:x15ac="http://schemas.microsoft.com/office/spreadsheetml/2010/11/ac" url="C:\Users\floranongomin\Downloads\"/>
    </mc:Choice>
  </mc:AlternateContent>
  <xr:revisionPtr revIDLastSave="0" documentId="13_ncr:1_{76EE49FD-D1EF-4843-B10E-A2076575A25A}" xr6:coauthVersionLast="47" xr6:coauthVersionMax="47" xr10:uidLastSave="{00000000-0000-0000-0000-000000000000}"/>
  <bookViews>
    <workbookView xWindow="57480" yWindow="-120" windowWidth="29040" windowHeight="15840" xr2:uid="{00000000-000D-0000-FFFF-FFFF00000000}"/>
  </bookViews>
  <sheets>
    <sheet name="Fee Form" sheetId="1" r:id="rId1"/>
    <sheet name="Journal" sheetId="3" state="hidden" r:id="rId2"/>
    <sheet name="Sheet2" sheetId="2" state="hidden" r:id="rId3"/>
    <sheet name="QAA_Internal_WorkSheet" sheetId="4" state="veryHidden" r:id="rId4"/>
  </sheets>
  <externalReferences>
    <externalReference r:id="rId5"/>
  </externalReferences>
  <definedNames>
    <definedName name="CODES" localSheetId="1">Journal!$C$131:$G$137</definedName>
    <definedName name="PARISHCODE">[1]DATA!$D$6:$E$263</definedName>
    <definedName name="_xlnm.Print_Area" localSheetId="0">'Fee Form'!$A$1:$K$90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3" l="1"/>
  <c r="J3" i="3"/>
  <c r="J4" i="3"/>
  <c r="G3" i="3"/>
  <c r="D4" i="3"/>
  <c r="D5" i="3"/>
  <c r="D6" i="3"/>
  <c r="D7" i="3"/>
  <c r="D8" i="3"/>
  <c r="D9" i="3"/>
  <c r="D10" i="3"/>
  <c r="D11" i="3"/>
  <c r="D12" i="3"/>
  <c r="D13" i="3"/>
  <c r="D14" i="3"/>
  <c r="D15" i="3"/>
  <c r="D16" i="3"/>
  <c r="D17" i="3"/>
  <c r="D18" i="3"/>
  <c r="D19" i="3"/>
  <c r="D20" i="3"/>
  <c r="D21" i="3"/>
  <c r="D22" i="3"/>
  <c r="D3" i="3"/>
  <c r="C4" i="3"/>
  <c r="C5" i="3"/>
  <c r="C6" i="3"/>
  <c r="C7" i="3"/>
  <c r="C8" i="3"/>
  <c r="C9" i="3"/>
  <c r="C10" i="3"/>
  <c r="C11" i="3"/>
  <c r="C12" i="3"/>
  <c r="C13" i="3"/>
  <c r="C14" i="3"/>
  <c r="C15" i="3"/>
  <c r="C16" i="3"/>
  <c r="C17" i="3"/>
  <c r="C18" i="3"/>
  <c r="C19" i="3"/>
  <c r="C20" i="3"/>
  <c r="C21" i="3"/>
  <c r="C22" i="3"/>
  <c r="C3" i="3"/>
  <c r="K50" i="1" l="1"/>
  <c r="J26" i="1"/>
  <c r="E19" i="1" s="1"/>
  <c r="K69" i="1" l="1"/>
  <c r="K68" i="1"/>
  <c r="K67" i="1"/>
  <c r="K66" i="1"/>
  <c r="K63" i="1"/>
  <c r="K62" i="1"/>
  <c r="K61" i="1"/>
  <c r="K60" i="1"/>
  <c r="K59" i="1"/>
  <c r="K58" i="1"/>
  <c r="K57" i="1"/>
  <c r="K56" i="1"/>
  <c r="K54" i="1"/>
  <c r="K53" i="1"/>
  <c r="K52" i="1"/>
  <c r="K51" i="1"/>
  <c r="K49" i="1"/>
  <c r="K48" i="1"/>
  <c r="K47" i="1"/>
  <c r="K44" i="1"/>
  <c r="J71" i="1" l="1"/>
  <c r="E18" i="3" l="1"/>
  <c r="E11" i="3"/>
  <c r="E19" i="3"/>
  <c r="E21" i="3"/>
  <c r="D36" i="1" l="1"/>
  <c r="I3" i="3" s="1"/>
  <c r="I5" i="3" l="1"/>
  <c r="I13" i="3"/>
  <c r="I21" i="3"/>
  <c r="I10" i="3"/>
  <c r="I6" i="3"/>
  <c r="I14" i="3"/>
  <c r="I22" i="3"/>
  <c r="I18" i="3"/>
  <c r="I7" i="3"/>
  <c r="I15" i="3"/>
  <c r="I4" i="3"/>
  <c r="I17" i="3"/>
  <c r="I8" i="3"/>
  <c r="I16" i="3"/>
  <c r="I9" i="3"/>
  <c r="I11" i="3"/>
  <c r="I19" i="3"/>
  <c r="I12" i="3"/>
  <c r="I20" i="3"/>
  <c r="E22" i="3" l="1"/>
  <c r="E20" i="3"/>
  <c r="E17" i="3"/>
  <c r="E16" i="3"/>
  <c r="E14" i="3"/>
  <c r="E13" i="3"/>
  <c r="E12" i="3"/>
  <c r="E9" i="3"/>
  <c r="E10" i="3"/>
  <c r="E5" i="3"/>
  <c r="E4" i="3"/>
  <c r="E15" i="3" l="1"/>
  <c r="E8" i="3"/>
  <c r="E7" i="3"/>
  <c r="E6" i="3"/>
  <c r="E3" i="3" s="1"/>
  <c r="J6" i="3" l="1"/>
  <c r="J14" i="3"/>
  <c r="J22" i="3"/>
  <c r="G8" i="3"/>
  <c r="G16" i="3"/>
  <c r="G9" i="3"/>
  <c r="J9" i="3"/>
  <c r="G11" i="3"/>
  <c r="J20" i="3"/>
  <c r="G22" i="3"/>
  <c r="J13" i="3"/>
  <c r="G7" i="3"/>
  <c r="J7" i="3"/>
  <c r="J15" i="3"/>
  <c r="G17" i="3"/>
  <c r="G19" i="3"/>
  <c r="G6" i="3"/>
  <c r="J5" i="3"/>
  <c r="G4" i="3"/>
  <c r="J8" i="3"/>
  <c r="J16" i="3"/>
  <c r="G10" i="3"/>
  <c r="G18" i="3"/>
  <c r="J17" i="3"/>
  <c r="G15" i="3"/>
  <c r="J10" i="3"/>
  <c r="J18" i="3"/>
  <c r="G12" i="3"/>
  <c r="G20" i="3"/>
  <c r="J11" i="3"/>
  <c r="J19" i="3"/>
  <c r="G5" i="3"/>
  <c r="G13" i="3"/>
  <c r="G21" i="3"/>
  <c r="J12" i="3"/>
  <c r="G14" i="3"/>
  <c r="J21" i="3"/>
</calcChain>
</file>

<file path=xl/sharedStrings.xml><?xml version="1.0" encoding="utf-8"?>
<sst xmlns="http://schemas.openxmlformats.org/spreadsheetml/2006/main" count="714" uniqueCount="654">
  <si>
    <t>Payment</t>
  </si>
  <si>
    <t>Payment should be made preferably by Bank Transfer. If you are unable to pay via bank transfer you can make payment via Cheque:</t>
  </si>
  <si>
    <t>Bank transfer</t>
  </si>
  <si>
    <t>Cheque</t>
  </si>
  <si>
    <t>Bank:</t>
  </si>
  <si>
    <t>Royal Bank of Scotland</t>
  </si>
  <si>
    <t>Payable to:</t>
  </si>
  <si>
    <t>Manchester DBF</t>
  </si>
  <si>
    <t>Account name:</t>
  </si>
  <si>
    <t>Manchester Diocesan Board of Finance</t>
  </si>
  <si>
    <t>Send with BOTH pages of this form to:</t>
  </si>
  <si>
    <t>Finance Dept</t>
  </si>
  <si>
    <t>Sort code:</t>
  </si>
  <si>
    <t>16-00-18</t>
  </si>
  <si>
    <t xml:space="preserve">St. John's House </t>
  </si>
  <si>
    <t>155-163 The Rock</t>
  </si>
  <si>
    <t>Account number:</t>
  </si>
  <si>
    <t>Bury</t>
  </si>
  <si>
    <t>BL9 0ND</t>
  </si>
  <si>
    <t>Payment reference:</t>
  </si>
  <si>
    <t>Date of transfer:</t>
  </si>
  <si>
    <t>NB: one form should be completed for each month</t>
  </si>
  <si>
    <t>Even if there are no services for which fees are payable,</t>
  </si>
  <si>
    <r>
      <t xml:space="preserve">Please email this spreadsheet to </t>
    </r>
    <r>
      <rPr>
        <b/>
        <sz val="11"/>
        <color rgb="FFFF0000"/>
        <rFont val="Open Sans"/>
      </rPr>
      <t>fees@manchester.anglican.org</t>
    </r>
  </si>
  <si>
    <r>
      <t xml:space="preserve">please submit a </t>
    </r>
    <r>
      <rPr>
        <b/>
        <sz val="12"/>
        <color rgb="FFFF0000"/>
        <rFont val="Open Sans"/>
      </rPr>
      <t>NIL</t>
    </r>
    <r>
      <rPr>
        <sz val="12"/>
        <color rgb="FFFF0000"/>
        <rFont val="Open Sans"/>
      </rPr>
      <t xml:space="preserve"> return by selecting 'YES' via the dropdown below next to Nil Return</t>
    </r>
  </si>
  <si>
    <t>Parish number</t>
  </si>
  <si>
    <t>Parish (please select from list)</t>
  </si>
  <si>
    <t xml:space="preserve">Incumbents/PiC’s Name:  </t>
  </si>
  <si>
    <t>NIL RETURN:</t>
  </si>
  <si>
    <t>YES</t>
  </si>
  <si>
    <t>For ALL services performed by the Incumbent/PiC, Curates, Lay Readers or anyone else.</t>
  </si>
  <si>
    <t>Month:</t>
  </si>
  <si>
    <t>Number of fees</t>
  </si>
  <si>
    <r>
      <t xml:space="preserve">Fee to 
</t>
    </r>
    <r>
      <rPr>
        <b/>
        <sz val="12"/>
        <color theme="1"/>
        <rFont val="Open Sans"/>
      </rPr>
      <t>PCC</t>
    </r>
  </si>
  <si>
    <r>
      <t xml:space="preserve">Fee to 
</t>
    </r>
    <r>
      <rPr>
        <b/>
        <sz val="12"/>
        <color theme="1"/>
        <rFont val="Open Sans"/>
      </rPr>
      <t>DBF</t>
    </r>
  </si>
  <si>
    <t>Amount to DBF</t>
  </si>
  <si>
    <t>BAPTISMS</t>
  </si>
  <si>
    <t>Certificate issued at time of Baptism</t>
  </si>
  <si>
    <t>Short certificate of baptism</t>
  </si>
  <si>
    <t>MARRIAGES</t>
  </si>
  <si>
    <t>Publication of banns of marriage</t>
  </si>
  <si>
    <t>Certificate of banns issued at the time of publication</t>
  </si>
  <si>
    <t>Marriage Service</t>
  </si>
  <si>
    <t>AF05</t>
  </si>
  <si>
    <t>FUNERALS</t>
  </si>
  <si>
    <t>SERVICE IN CHURCH</t>
  </si>
  <si>
    <t>Funeral Service in Church, whether taking place before or after burial or cremation</t>
  </si>
  <si>
    <t>AF06</t>
  </si>
  <si>
    <t>Burial of body in churchyard immediately preceding/following from a service in church</t>
  </si>
  <si>
    <t>AF07</t>
  </si>
  <si>
    <t>Burial or other lawful disposal of cremated remains in churchyard immediately preceding or following on from service in church</t>
  </si>
  <si>
    <t>Burial of a body, or burial or other lawful disposal of cremated remains, in cemetery immediately preceding or following on from service in church</t>
  </si>
  <si>
    <t>AF08</t>
  </si>
  <si>
    <t>Cremation immediately preceding or following on from service in church</t>
  </si>
  <si>
    <t>Burial of body in church yard on separate occasion</t>
  </si>
  <si>
    <t>AF09</t>
  </si>
  <si>
    <t>Burial of cremated remains in churchyard or other lawful disposal of cremated remains on a separate occasion</t>
  </si>
  <si>
    <t>Burial of body, or burial or other lawful disposal of cremated remains, in cemetery on separate occasion</t>
  </si>
  <si>
    <t>AF10</t>
  </si>
  <si>
    <t>NO SERVICE IN CHURCH</t>
  </si>
  <si>
    <t>Funeral service (including burial of body) at graveside in churchyard</t>
  </si>
  <si>
    <t>AF11</t>
  </si>
  <si>
    <t>FuneralService (including burial or other lawful disposal of cremated remains) at graveside in church yard</t>
  </si>
  <si>
    <t>AF12</t>
  </si>
  <si>
    <t>Funeral service at crematorium, or funeral service (including burial of body or burial or other lawful disposal of cremated remains) in cemetery</t>
  </si>
  <si>
    <t>AF13</t>
  </si>
  <si>
    <t>Funeral service in premises belonging to funeral director, whether taking place before or after burial or cremation</t>
  </si>
  <si>
    <t>AF33</t>
  </si>
  <si>
    <t xml:space="preserve">Cremation immediately preceding or following on from funeral service in premises belonging to funeral director </t>
  </si>
  <si>
    <t>AF34</t>
  </si>
  <si>
    <t>Burial of a body in churchyard, not following service at graveside (committal only)</t>
  </si>
  <si>
    <t>AF14</t>
  </si>
  <si>
    <t>Burial of cremated remains in churchyard or other lawful disposal of cremated remains on a separate occasion (committal only)</t>
  </si>
  <si>
    <t>AF15</t>
  </si>
  <si>
    <t>Burial of body or burial or other lawful disposal of cremated remains in cemetery (committal only)</t>
  </si>
  <si>
    <t>AF35</t>
  </si>
  <si>
    <t>Certificate issued at the time of burial (C)</t>
  </si>
  <si>
    <t>MONUMENTS IN CHURCHYARD (please specify below)</t>
  </si>
  <si>
    <t>Small wooden cross</t>
  </si>
  <si>
    <t>AF17</t>
  </si>
  <si>
    <t>Small vase not exceeding 305mmx203mmx203mm or tablet, plaque or other marker commemorating a person whose remains have been cremated</t>
  </si>
  <si>
    <t>AF18</t>
  </si>
  <si>
    <t>Any other monument</t>
  </si>
  <si>
    <t>AF19</t>
  </si>
  <si>
    <t>Additional inscription on existing monument</t>
  </si>
  <si>
    <t>AF20</t>
  </si>
  <si>
    <t xml:space="preserve">TOTAL FEES SUBMITTED TO THE DBF </t>
  </si>
  <si>
    <t>NAME:</t>
  </si>
  <si>
    <t>Services undertaken by retired stipendiary clergy self supporting ministers or others claiming fees from the diocese.</t>
  </si>
  <si>
    <t>Please provide details of any services in this month that were conducted by retired stipendiary clergy, self supporting ministers or others who will be claiming fees from the diocese.  This will be used to ensure that any payments dues to ministers from the Manchester DBF for services are paid.</t>
  </si>
  <si>
    <t>Date</t>
  </si>
  <si>
    <t>Service conducted</t>
  </si>
  <si>
    <t>Full name of clergy person who conducted the service</t>
  </si>
  <si>
    <t>Error Cell</t>
  </si>
  <si>
    <t>Comment Cell</t>
  </si>
  <si>
    <t>T3</t>
  </si>
  <si>
    <t>T4</t>
  </si>
  <si>
    <t>T5</t>
  </si>
  <si>
    <t>Layout</t>
  </si>
  <si>
    <t>Account</t>
  </si>
  <si>
    <t>Bank Statement (Ref)</t>
  </si>
  <si>
    <t>Amount</t>
  </si>
  <si>
    <t>Cheque Payee (Description)</t>
  </si>
  <si>
    <t>LA3</t>
  </si>
  <si>
    <t>LA4</t>
  </si>
  <si>
    <t>LA5</t>
  </si>
  <si>
    <t>1;3;6</t>
  </si>
  <si>
    <t>N\A</t>
  </si>
  <si>
    <t>3;6</t>
  </si>
  <si>
    <t>0002</t>
  </si>
  <si>
    <t>AF16</t>
  </si>
  <si>
    <t>Name</t>
  </si>
  <si>
    <t>Diocesan Reference</t>
  </si>
  <si>
    <t>Month</t>
  </si>
  <si>
    <t>Column1</t>
  </si>
  <si>
    <t>Ainsworth, Christ Church</t>
  </si>
  <si>
    <t>B14204</t>
  </si>
  <si>
    <t>January</t>
  </si>
  <si>
    <t>01</t>
  </si>
  <si>
    <t>Ashton-under-Lyne, Christ Church</t>
  </si>
  <si>
    <t>R17212</t>
  </si>
  <si>
    <t>February</t>
  </si>
  <si>
    <t>02</t>
  </si>
  <si>
    <t>NO</t>
  </si>
  <si>
    <t>Ashton-under-Lyne, The Good Shepherd</t>
  </si>
  <si>
    <t>R17215</t>
  </si>
  <si>
    <t>March</t>
  </si>
  <si>
    <t>03</t>
  </si>
  <si>
    <t>Ashworth, St James</t>
  </si>
  <si>
    <t>R20222</t>
  </si>
  <si>
    <t>April</t>
  </si>
  <si>
    <t>04</t>
  </si>
  <si>
    <t>Astley Bridge, St Paul</t>
  </si>
  <si>
    <t>B16226</t>
  </si>
  <si>
    <t>May</t>
  </si>
  <si>
    <t>05</t>
  </si>
  <si>
    <t>Astley, St Stephen</t>
  </si>
  <si>
    <t>S13224</t>
  </si>
  <si>
    <t>June</t>
  </si>
  <si>
    <t>06</t>
  </si>
  <si>
    <t>Atherton and Hindsford</t>
  </si>
  <si>
    <t>S13229</t>
  </si>
  <si>
    <t>July</t>
  </si>
  <si>
    <t>07</t>
  </si>
  <si>
    <t>Audenshaw, St Hilda</t>
  </si>
  <si>
    <t>R17230</t>
  </si>
  <si>
    <t>August</t>
  </si>
  <si>
    <t>08</t>
  </si>
  <si>
    <t>Audenshaw, St Stephen</t>
  </si>
  <si>
    <t>R17232</t>
  </si>
  <si>
    <t>September</t>
  </si>
  <si>
    <t>09</t>
  </si>
  <si>
    <t>Bacup, Christ Church with St John</t>
  </si>
  <si>
    <t>B15234</t>
  </si>
  <si>
    <t>October</t>
  </si>
  <si>
    <t>10</t>
  </si>
  <si>
    <t>Baguley, St John the Divine (Brooklands)</t>
  </si>
  <si>
    <t>M08302</t>
  </si>
  <si>
    <t>November</t>
  </si>
  <si>
    <t>11</t>
  </si>
  <si>
    <t>Balderstone, St Mary</t>
  </si>
  <si>
    <t>R20240</t>
  </si>
  <si>
    <t>December</t>
  </si>
  <si>
    <t>12</t>
  </si>
  <si>
    <t>Bamford, St Michael</t>
  </si>
  <si>
    <t>R20242</t>
  </si>
  <si>
    <t>Bardsley, Holy Trinity</t>
  </si>
  <si>
    <t>R19244</t>
  </si>
  <si>
    <t xml:space="preserve">Barton with Peel Green, St Michael and All </t>
  </si>
  <si>
    <t>S02245</t>
  </si>
  <si>
    <t>Bedford, St Thomas and All Saints</t>
  </si>
  <si>
    <t>S13246</t>
  </si>
  <si>
    <t>Belfield, St Ann</t>
  </si>
  <si>
    <t>R20248</t>
  </si>
  <si>
    <t>Belmont, St Peter</t>
  </si>
  <si>
    <t>B16250</t>
  </si>
  <si>
    <t>Benchill, St Luke</t>
  </si>
  <si>
    <t>M08252</t>
  </si>
  <si>
    <t>Birch with Fallowfield</t>
  </si>
  <si>
    <t>M04258</t>
  </si>
  <si>
    <t>Birch-in-Rusholme, St Agnes with Longsight</t>
  </si>
  <si>
    <t>M01256</t>
  </si>
  <si>
    <t>Bircle, St John the Baptist</t>
  </si>
  <si>
    <t>B10260</t>
  </si>
  <si>
    <t>Blackley, Most Holy Trinity</t>
  </si>
  <si>
    <t>M05262</t>
  </si>
  <si>
    <t>Blackley, St Andrew</t>
  </si>
  <si>
    <t>M05264</t>
  </si>
  <si>
    <t>Blackley, St Paul</t>
  </si>
  <si>
    <t>M05266</t>
  </si>
  <si>
    <t>Blackley, St Peter</t>
  </si>
  <si>
    <t>M05268</t>
  </si>
  <si>
    <t>Blackrod, St Katharine</t>
  </si>
  <si>
    <t>B11270</t>
  </si>
  <si>
    <t>Bolton le Moors, St Bede</t>
  </si>
  <si>
    <t>B11278</t>
  </si>
  <si>
    <t>Bolton le Moors, St Peter</t>
  </si>
  <si>
    <t>B09290</t>
  </si>
  <si>
    <t>Bolton le Moors, St Philip</t>
  </si>
  <si>
    <t>B09292</t>
  </si>
  <si>
    <t>Bolton, St James (Breightmet)</t>
  </si>
  <si>
    <t>B16282</t>
  </si>
  <si>
    <t>Bradshaw, St Maxentius</t>
  </si>
  <si>
    <t>B16300</t>
  </si>
  <si>
    <t>Brunswick, Christ Church</t>
  </si>
  <si>
    <t>M04312</t>
  </si>
  <si>
    <t>Burnage, St Margaret</t>
  </si>
  <si>
    <t>M03314</t>
  </si>
  <si>
    <t>Burnage, St Nicholas</t>
  </si>
  <si>
    <t>M08316</t>
  </si>
  <si>
    <t>Bury, Roch Valley</t>
  </si>
  <si>
    <t>B10317</t>
  </si>
  <si>
    <t>Bury, St John with St Mark</t>
  </si>
  <si>
    <t>B10320</t>
  </si>
  <si>
    <t>Bury, St Mary the Virgin</t>
  </si>
  <si>
    <t>B10324</t>
  </si>
  <si>
    <t>Bury, St Paul</t>
  </si>
  <si>
    <t>B10326</t>
  </si>
  <si>
    <t>Cadishead, St Mary the Virgin</t>
  </si>
  <si>
    <t>S02332</t>
  </si>
  <si>
    <t>Calderbrook, St James</t>
  </si>
  <si>
    <t>R20334</t>
  </si>
  <si>
    <t>Castleton, St Martin</t>
  </si>
  <si>
    <t>R18336</t>
  </si>
  <si>
    <t>Chadderton, Christ Church</t>
  </si>
  <si>
    <t>R19338</t>
  </si>
  <si>
    <t>Chadderton, Emmanuel</t>
  </si>
  <si>
    <t>R19340</t>
  </si>
  <si>
    <t>Chadderton, St Mark</t>
  </si>
  <si>
    <t>R19344</t>
  </si>
  <si>
    <t>Chadderton, St Matthew and St Luke</t>
  </si>
  <si>
    <t>R19346</t>
  </si>
  <si>
    <t>Cheetham, St John the Evangelist</t>
  </si>
  <si>
    <t>M05350</t>
  </si>
  <si>
    <t>Chorlton-cum-Hardy, St Clement</t>
  </si>
  <si>
    <t>M04358</t>
  </si>
  <si>
    <t>Chorlton-cum-Hardy, St Werburgh</t>
  </si>
  <si>
    <t>M04360</t>
  </si>
  <si>
    <t>Clarksfield, St Barnabas</t>
  </si>
  <si>
    <t>R21686</t>
  </si>
  <si>
    <t>Clayton, St Cross with St Paul</t>
  </si>
  <si>
    <t>M01366</t>
  </si>
  <si>
    <t>Clifton</t>
  </si>
  <si>
    <t>S02368</t>
  </si>
  <si>
    <t>Coldhurst,  Holy Trinity</t>
  </si>
  <si>
    <t>R19970</t>
  </si>
  <si>
    <t>Collyhurst, The Saviour</t>
  </si>
  <si>
    <t>M05378</t>
  </si>
  <si>
    <t>Constable Lee, St Paul</t>
  </si>
  <si>
    <t>B15380</t>
  </si>
  <si>
    <t>Crumpsall, St Matthew with St Mary</t>
  </si>
  <si>
    <t>M05386</t>
  </si>
  <si>
    <t>Daisy Hill, St James</t>
  </si>
  <si>
    <t>B11390</t>
  </si>
  <si>
    <t>Davyhulme, Christ Church</t>
  </si>
  <si>
    <t>M07394</t>
  </si>
  <si>
    <t>Davyhulme, St Mary the Virgin</t>
  </si>
  <si>
    <t>M07396</t>
  </si>
  <si>
    <t>Deane, St Mary the Virgin</t>
  </si>
  <si>
    <t>B11398</t>
  </si>
  <si>
    <t>Dearnley, St Andrew</t>
  </si>
  <si>
    <t>R20400</t>
  </si>
  <si>
    <t>Deeplish, St Luke</t>
  </si>
  <si>
    <t>R20772</t>
  </si>
  <si>
    <t>Denshaw, Christ Church</t>
  </si>
  <si>
    <t>R21404</t>
  </si>
  <si>
    <t>Denton, Christ Church</t>
  </si>
  <si>
    <t>R17406</t>
  </si>
  <si>
    <t>Denton, St Lawrence</t>
  </si>
  <si>
    <t>R17408</t>
  </si>
  <si>
    <t>Didsbury, St James and Emmanuel</t>
  </si>
  <si>
    <t>M08412</t>
  </si>
  <si>
    <t>Dobcross, Holy Trinity</t>
  </si>
  <si>
    <t>R21418</t>
  </si>
  <si>
    <t>Droylsden, St Andrew</t>
  </si>
  <si>
    <t>R17420</t>
  </si>
  <si>
    <t>Droylsden, St Martin</t>
  </si>
  <si>
    <t>R17421</t>
  </si>
  <si>
    <t>Droylsden, St Mary</t>
  </si>
  <si>
    <t>R17422</t>
  </si>
  <si>
    <t>East Crompton, St James</t>
  </si>
  <si>
    <t>R21424</t>
  </si>
  <si>
    <t>Eastlands</t>
  </si>
  <si>
    <t>M01627</t>
  </si>
  <si>
    <t>Eccles, St Andrew</t>
  </si>
  <si>
    <t>S02426</t>
  </si>
  <si>
    <t>Eccles, St Mary</t>
  </si>
  <si>
    <t>S02428</t>
  </si>
  <si>
    <t>Edenfield</t>
  </si>
  <si>
    <t>B10430</t>
  </si>
  <si>
    <t>Edgeside, St Anne</t>
  </si>
  <si>
    <t>B15432</t>
  </si>
  <si>
    <t>Elton, St Stephen</t>
  </si>
  <si>
    <t>B10436</t>
  </si>
  <si>
    <t>Facit, St John the Evangelist</t>
  </si>
  <si>
    <t>B15438</t>
  </si>
  <si>
    <t>Failsworth, St John</t>
  </si>
  <si>
    <t>R19442</t>
  </si>
  <si>
    <t>Failsworth, The Holy Family</t>
  </si>
  <si>
    <t>R19444</t>
  </si>
  <si>
    <t>Farnworth and Kearsley</t>
  </si>
  <si>
    <t>B09425</t>
  </si>
  <si>
    <t>Firswood and Gorse Hill</t>
  </si>
  <si>
    <t>M07132</t>
  </si>
  <si>
    <t>Flixton, St John</t>
  </si>
  <si>
    <t>M07456</t>
  </si>
  <si>
    <t>Flixton, St Michael</t>
  </si>
  <si>
    <t>M07458</t>
  </si>
  <si>
    <t>Friarmere, St Thomas</t>
  </si>
  <si>
    <t>R21460</t>
  </si>
  <si>
    <t>Friezland, Christ Church</t>
  </si>
  <si>
    <t>R21462</t>
  </si>
  <si>
    <t>Goodshaw, St Mary and All Saints with Craws</t>
  </si>
  <si>
    <t>B15466</t>
  </si>
  <si>
    <t>Gorton with Abbey Hey</t>
  </si>
  <si>
    <t>M01470</t>
  </si>
  <si>
    <t>Gorton, Emmanuel</t>
  </si>
  <si>
    <t>M01472</t>
  </si>
  <si>
    <t>Gorton, St Philip</t>
  </si>
  <si>
    <t>M01474</t>
  </si>
  <si>
    <t>Greenfield, St Mary</t>
  </si>
  <si>
    <t>R21478</t>
  </si>
  <si>
    <t>Halliwell, St Margaret</t>
  </si>
  <si>
    <t>B09484</t>
  </si>
  <si>
    <t>Halliwell, St Peter</t>
  </si>
  <si>
    <t>B09488</t>
  </si>
  <si>
    <t>Hamer, All Saints</t>
  </si>
  <si>
    <t>R20492</t>
  </si>
  <si>
    <t>Harpurhey, Christ Church</t>
  </si>
  <si>
    <t>M05494</t>
  </si>
  <si>
    <t>Harwood, Christ's Church</t>
  </si>
  <si>
    <t>B16498</t>
  </si>
  <si>
    <t>Haughton Green, St Mary the Virgin</t>
  </si>
  <si>
    <t>R17502</t>
  </si>
  <si>
    <t>Haughton, St Anne</t>
  </si>
  <si>
    <t>R17500</t>
  </si>
  <si>
    <t>Healey, Christ Church</t>
  </si>
  <si>
    <t>R20506</t>
  </si>
  <si>
    <t>Heaton Chapel, St Thomas</t>
  </si>
  <si>
    <t>M03520</t>
  </si>
  <si>
    <t>Heaton Mersey, St John the Baptist</t>
  </si>
  <si>
    <t>M03512</t>
  </si>
  <si>
    <t>Heaton Moor, St Paul</t>
  </si>
  <si>
    <t>M03514</t>
  </si>
  <si>
    <t>Heaton Norris, Christ with All Saints</t>
  </si>
  <si>
    <t>M03518</t>
  </si>
  <si>
    <t>Heaton, Christ Church</t>
  </si>
  <si>
    <t>B09510</t>
  </si>
  <si>
    <t>Heaton, Reddish, St Mary</t>
  </si>
  <si>
    <t>M03521</t>
  </si>
  <si>
    <t>Hey, St John the Baptist</t>
  </si>
  <si>
    <t>R21522</t>
  </si>
  <si>
    <t>Heyside, St Mark</t>
  </si>
  <si>
    <t>R19524</t>
  </si>
  <si>
    <t>Heywood, St James</t>
  </si>
  <si>
    <t>R18528</t>
  </si>
  <si>
    <t>Heywood, St Luke</t>
  </si>
  <si>
    <t>R18534</t>
  </si>
  <si>
    <t>Heywood, St Margaret and Heap Bridge, St Ge</t>
  </si>
  <si>
    <t>R18530</t>
  </si>
  <si>
    <t>High Crompton, St Mary</t>
  </si>
  <si>
    <t>R21532</t>
  </si>
  <si>
    <t>Higher Broughton, St James</t>
  </si>
  <si>
    <t>S06528</t>
  </si>
  <si>
    <t>Higher Openshaw, St Clement</t>
  </si>
  <si>
    <t>M01530</t>
  </si>
  <si>
    <t>Hillock and Unsworth</t>
  </si>
  <si>
    <t>B14850</t>
  </si>
  <si>
    <t>Holcombe and Hawkshaw</t>
  </si>
  <si>
    <t>B10536</t>
  </si>
  <si>
    <t>Hollinwood, St Margaret and Limeside, St Ch</t>
  </si>
  <si>
    <t>R19538</t>
  </si>
  <si>
    <t>Hope, St James</t>
  </si>
  <si>
    <t>S06540</t>
  </si>
  <si>
    <t>Hopwood, St John</t>
  </si>
  <si>
    <t>R18533</t>
  </si>
  <si>
    <t>Horwich, Holy Trinity</t>
  </si>
  <si>
    <t>B11544</t>
  </si>
  <si>
    <t>Horwich, St Catherine</t>
  </si>
  <si>
    <t>B11546</t>
  </si>
  <si>
    <t>Horwich, St Elizabeth</t>
  </si>
  <si>
    <t>B11545</t>
  </si>
  <si>
    <t>Howe Bridge, St Michael and All Angels</t>
  </si>
  <si>
    <t>S13548</t>
  </si>
  <si>
    <t>Hulme, The Ascension</t>
  </si>
  <si>
    <t>M04554</t>
  </si>
  <si>
    <t>Hurst, St John the Evangelist</t>
  </si>
  <si>
    <t>R17556</t>
  </si>
  <si>
    <t>Irlam, St John the Baptist</t>
  </si>
  <si>
    <t>S02558</t>
  </si>
  <si>
    <t>Kearsley Moor, St Stephen</t>
  </si>
  <si>
    <t>B09560</t>
  </si>
  <si>
    <t>Kersal Moor, St Paul</t>
  </si>
  <si>
    <t>S06564</t>
  </si>
  <si>
    <t>Kirkholt, St Thomas</t>
  </si>
  <si>
    <t>R20566</t>
  </si>
  <si>
    <t>Kirklees Valley</t>
  </si>
  <si>
    <t>B10434</t>
  </si>
  <si>
    <t>Ladybarn, St Chad</t>
  </si>
  <si>
    <t>M08570</t>
  </si>
  <si>
    <t>Langley</t>
  </si>
  <si>
    <t>R18572</t>
  </si>
  <si>
    <t>Lawton Moor, St Michael and All Angels</t>
  </si>
  <si>
    <t>M08574</t>
  </si>
  <si>
    <t>Leesfield, St Thomas</t>
  </si>
  <si>
    <t>R21576</t>
  </si>
  <si>
    <t>Leigh, St Mary the Virgin</t>
  </si>
  <si>
    <t>S13580</t>
  </si>
  <si>
    <t>Levenshulme, St Mark</t>
  </si>
  <si>
    <t>M03584</t>
  </si>
  <si>
    <t>Levenshulme, St Peter with St Andrew</t>
  </si>
  <si>
    <t>M03586</t>
  </si>
  <si>
    <t>Lever Bridge</t>
  </si>
  <si>
    <t>B16588</t>
  </si>
  <si>
    <t>Lightbowne, St Luke</t>
  </si>
  <si>
    <t>M05590</t>
  </si>
  <si>
    <t>Little Hulton, St John the Baptist</t>
  </si>
  <si>
    <t>S02596</t>
  </si>
  <si>
    <t>Little Lever, St Matthew</t>
  </si>
  <si>
    <t>B09598</t>
  </si>
  <si>
    <t>Littleborough, Holy Trinity</t>
  </si>
  <si>
    <t>R20594</t>
  </si>
  <si>
    <t>Longsight, St Luke</t>
  </si>
  <si>
    <t>M01604</t>
  </si>
  <si>
    <t>Lostock, St Thomas and St John</t>
  </si>
  <si>
    <t>B11606</t>
  </si>
  <si>
    <t>Lower Broughton, St Clement with St Matthia</t>
  </si>
  <si>
    <t>S06605</t>
  </si>
  <si>
    <t>Lower Broughton, The Ascension</t>
  </si>
  <si>
    <t>S06607</t>
  </si>
  <si>
    <t>Lower Crumpsall, St Thomas with Cheetham</t>
  </si>
  <si>
    <t>M05388</t>
  </si>
  <si>
    <t>Lower Kersal, St Aidan</t>
  </si>
  <si>
    <t>S06609</t>
  </si>
  <si>
    <t>Lower Moor, St Stephen and All Martyrs</t>
  </si>
  <si>
    <t>R19694</t>
  </si>
  <si>
    <t>Lydgate, St Anne</t>
  </si>
  <si>
    <t>R21610</t>
  </si>
  <si>
    <t>Manchester, Church of the Apostles</t>
  </si>
  <si>
    <t>M01626</t>
  </si>
  <si>
    <t>Manchester, St Ann</t>
  </si>
  <si>
    <t>M04618</t>
  </si>
  <si>
    <t>Middleton Junction, St Gabriel</t>
  </si>
  <si>
    <t>R19630</t>
  </si>
  <si>
    <t>Middleton, St Leonard</t>
  </si>
  <si>
    <t>R18628</t>
  </si>
  <si>
    <t>Miles Platting, St Cuthbert</t>
  </si>
  <si>
    <t>M01631</t>
  </si>
  <si>
    <t>Milnrow, St James</t>
  </si>
  <si>
    <t>R20636</t>
  </si>
  <si>
    <t>Monton, St Paul</t>
  </si>
  <si>
    <t>S02638</t>
  </si>
  <si>
    <t>Mosley Common, St John the Evangelist</t>
  </si>
  <si>
    <t>S13642</t>
  </si>
  <si>
    <t>Moss Side, Christ Church</t>
  </si>
  <si>
    <t>M04644</t>
  </si>
  <si>
    <t>Moss Side, St James with St Clement</t>
  </si>
  <si>
    <t>M04646</t>
  </si>
  <si>
    <t>Mossley, St George</t>
  </si>
  <si>
    <t>R17648</t>
  </si>
  <si>
    <t>Moston, St John</t>
  </si>
  <si>
    <t>M05652</t>
  </si>
  <si>
    <t>Moston, St Mary</t>
  </si>
  <si>
    <t>M05654</t>
  </si>
  <si>
    <t>New Hey, St Thomas</t>
  </si>
  <si>
    <t>R20664</t>
  </si>
  <si>
    <t>New Moston, St Chad</t>
  </si>
  <si>
    <t>M05661</t>
  </si>
  <si>
    <t>Newbold, St Peter</t>
  </si>
  <si>
    <t>R20658</t>
  </si>
  <si>
    <t xml:space="preserve">Newchurch, St Nicholas with St John and St </t>
  </si>
  <si>
    <t>B15662</t>
  </si>
  <si>
    <t>Newton Heath</t>
  </si>
  <si>
    <t>M05668</t>
  </si>
  <si>
    <t>Norden, St Paul</t>
  </si>
  <si>
    <t>R20672</t>
  </si>
  <si>
    <t>Norris Bank, St Martin</t>
  </si>
  <si>
    <t>M03674</t>
  </si>
  <si>
    <t>North Reddish, St Agnes</t>
  </si>
  <si>
    <t>M03675</t>
  </si>
  <si>
    <t>Northenden, St Wilfrid</t>
  </si>
  <si>
    <t>M08676</t>
  </si>
  <si>
    <t>Oakenrod, St George</t>
  </si>
  <si>
    <t>R20768</t>
  </si>
  <si>
    <t>Old Trafford, St Bride</t>
  </si>
  <si>
    <t>M07696</t>
  </si>
  <si>
    <t>Old Trafford, St John the Evangelist</t>
  </si>
  <si>
    <t>M07702</t>
  </si>
  <si>
    <t>Oldham, (Moorside), St Thomas</t>
  </si>
  <si>
    <t>R21695</t>
  </si>
  <si>
    <t>Oldham, St James with St Ambrose</t>
  </si>
  <si>
    <t>R21688</t>
  </si>
  <si>
    <t>Oldham, St Mary with St Peter</t>
  </si>
  <si>
    <t>R19264</t>
  </si>
  <si>
    <t>Oldham, St Paul</t>
  </si>
  <si>
    <t>R19692</t>
  </si>
  <si>
    <t>Ordsall and Salford Quays</t>
  </si>
  <si>
    <t>S06790</t>
  </si>
  <si>
    <t>Patricroft, Christ Church</t>
  </si>
  <si>
    <t>S02710</t>
  </si>
  <si>
    <t>Peel, St Paul</t>
  </si>
  <si>
    <t>S02712</t>
  </si>
  <si>
    <t>Pendlebury, St John the Evangelist</t>
  </si>
  <si>
    <t>S06722</t>
  </si>
  <si>
    <t>Pendleton and Claremont</t>
  </si>
  <si>
    <t>S06728</t>
  </si>
  <si>
    <t>Pennington, Christ Church</t>
  </si>
  <si>
    <t>S13730</t>
  </si>
  <si>
    <t>Prestwich, St Gabriel</t>
  </si>
  <si>
    <t>B14734</t>
  </si>
  <si>
    <t>Prestwich, St Hilda</t>
  </si>
  <si>
    <t>B14736</t>
  </si>
  <si>
    <t>Prestwich, St Margaret (Holyrood)</t>
  </si>
  <si>
    <t>B14738</t>
  </si>
  <si>
    <t>Prestwich, St Mary</t>
  </si>
  <si>
    <t>B14740</t>
  </si>
  <si>
    <t>Radcliffe, St Andrew</t>
  </si>
  <si>
    <t>B14742</t>
  </si>
  <si>
    <t>Radcliffe, St Mary</t>
  </si>
  <si>
    <t>B14744</t>
  </si>
  <si>
    <t>Radcliffe, St Thomas and St John</t>
  </si>
  <si>
    <t>B14746</t>
  </si>
  <si>
    <t>Ramsbottom, St Andrew</t>
  </si>
  <si>
    <t>B10748</t>
  </si>
  <si>
    <t>Ramsbottom, St John and St Paul</t>
  </si>
  <si>
    <t>B10749</t>
  </si>
  <si>
    <t>Rawtenstall, St Mary</t>
  </si>
  <si>
    <t>B15752</t>
  </si>
  <si>
    <t>Reddish, St Elisabeth</t>
  </si>
  <si>
    <t>M03756</t>
  </si>
  <si>
    <t>Rhodes and Parkfield</t>
  </si>
  <si>
    <t>R18760</t>
  </si>
  <si>
    <t>Rivington</t>
  </si>
  <si>
    <t>B11746</t>
  </si>
  <si>
    <t>Rochale Resourcing Church, Nelston St</t>
  </si>
  <si>
    <t>Rochdale, St Chad</t>
  </si>
  <si>
    <t>R20770</t>
  </si>
  <si>
    <t>Rochdale, St Mary in the Baum</t>
  </si>
  <si>
    <t>R20865</t>
  </si>
  <si>
    <t>Roughtown, St John the Baptist</t>
  </si>
  <si>
    <t>R17778</t>
  </si>
  <si>
    <t>Royton, St Anne, Longsight</t>
  </si>
  <si>
    <t>R19780</t>
  </si>
  <si>
    <t>Royton, St Paul</t>
  </si>
  <si>
    <t>R19782</t>
  </si>
  <si>
    <t>Rusholme, Holy Trinity</t>
  </si>
  <si>
    <t>M04784</t>
  </si>
  <si>
    <t>Saddleworth, St Chad</t>
  </si>
  <si>
    <t>R21786</t>
  </si>
  <si>
    <t>Salford, Sacred Trinity</t>
  </si>
  <si>
    <t>S06788</t>
  </si>
  <si>
    <t>Salford, St Paul with Christ Church</t>
  </si>
  <si>
    <t>S06796</t>
  </si>
  <si>
    <t>Salford, St Philip with St Stephen</t>
  </si>
  <si>
    <t>S06798</t>
  </si>
  <si>
    <t>Seven Saints Team Ministry</t>
  </si>
  <si>
    <t>B09660</t>
  </si>
  <si>
    <t>Shaw, Holy Trinity</t>
  </si>
  <si>
    <t>R21804</t>
  </si>
  <si>
    <t>Shore, St Barnabas</t>
  </si>
  <si>
    <t>R20806</t>
  </si>
  <si>
    <t>Spotland, St Clement</t>
  </si>
  <si>
    <t>R20812</t>
  </si>
  <si>
    <t>Stalybridge, St George</t>
  </si>
  <si>
    <t>R17814</t>
  </si>
  <si>
    <t>Stand, All Saints</t>
  </si>
  <si>
    <t>B14816</t>
  </si>
  <si>
    <t>Stoneclough</t>
  </si>
  <si>
    <t>B09762</t>
  </si>
  <si>
    <t>Stretford, All Saints</t>
  </si>
  <si>
    <t>M07820</t>
  </si>
  <si>
    <t>Stretford, St Matthew</t>
  </si>
  <si>
    <t>M07822</t>
  </si>
  <si>
    <t>Stubbins, St Philip</t>
  </si>
  <si>
    <t>B10826</t>
  </si>
  <si>
    <t>Sudden, St Aidan</t>
  </si>
  <si>
    <t>R18531</t>
  </si>
  <si>
    <t>Swinton and Pendlebury</t>
  </si>
  <si>
    <t>S02830</t>
  </si>
  <si>
    <t>Swinton, Holy Rood</t>
  </si>
  <si>
    <t>S02828</t>
  </si>
  <si>
    <t>Thornham with Gravel Hole (St John)</t>
  </si>
  <si>
    <t>R18834</t>
  </si>
  <si>
    <t>Thornham, St James</t>
  </si>
  <si>
    <t>R21832</t>
  </si>
  <si>
    <t>Tonge Fold, St Chad</t>
  </si>
  <si>
    <t>B16838</t>
  </si>
  <si>
    <t>Tonge Moor, St Augustine</t>
  </si>
  <si>
    <t>B16840</t>
  </si>
  <si>
    <t>Tonge-cum-Alkrington, St Michael</t>
  </si>
  <si>
    <t>R18836</t>
  </si>
  <si>
    <t>Tottington, St Anne</t>
  </si>
  <si>
    <t>B10842</t>
  </si>
  <si>
    <t>Tunstead, Holy Trinity with Bacup, St Savio</t>
  </si>
  <si>
    <t>B15844</t>
  </si>
  <si>
    <t>Turton, St Anne</t>
  </si>
  <si>
    <t>B16846</t>
  </si>
  <si>
    <t>Tyldesley cum Shakerley, St George</t>
  </si>
  <si>
    <t>S13848</t>
  </si>
  <si>
    <t>Urmston, St Clement</t>
  </si>
  <si>
    <t>M07852</t>
  </si>
  <si>
    <t>Victoria Park, St Chrysostom</t>
  </si>
  <si>
    <t>M01854</t>
  </si>
  <si>
    <t>Walkden Moor, St Paul</t>
  </si>
  <si>
    <t>S02856</t>
  </si>
  <si>
    <t>Walmersley, Christ Church</t>
  </si>
  <si>
    <t>B10858</t>
  </si>
  <si>
    <t>Walmsley, Christ Church</t>
  </si>
  <si>
    <t>B16860</t>
  </si>
  <si>
    <t>Walshaw, Christ Church</t>
  </si>
  <si>
    <t>B10862</t>
  </si>
  <si>
    <t>Wardle and Smallbridge</t>
  </si>
  <si>
    <t>R20864</t>
  </si>
  <si>
    <t>Waterhead, Holy Trinity</t>
  </si>
  <si>
    <t>R21868</t>
  </si>
  <si>
    <t>Weaste, Seedley and Langworthy</t>
  </si>
  <si>
    <t>S06870</t>
  </si>
  <si>
    <t>Werneth, St Thomas</t>
  </si>
  <si>
    <t>R19874</t>
  </si>
  <si>
    <t>West Bolton</t>
  </si>
  <si>
    <t>B09288</t>
  </si>
  <si>
    <t>West Didsbury, Christ Church and Withington</t>
  </si>
  <si>
    <t>M08358</t>
  </si>
  <si>
    <t>Westhoughton, St Bartholomew</t>
  </si>
  <si>
    <t>B11876</t>
  </si>
  <si>
    <t>Westleigh, St Paul</t>
  </si>
  <si>
    <t>S13878</t>
  </si>
  <si>
    <t>Westleigh, St Peter</t>
  </si>
  <si>
    <t>S13880</t>
  </si>
  <si>
    <t>Whalley Range, St Edmund</t>
  </si>
  <si>
    <t>M04882</t>
  </si>
  <si>
    <t>Whalley Range, St Margaret</t>
  </si>
  <si>
    <t>M04884</t>
  </si>
  <si>
    <t>Whitworth, St Bartholomew</t>
  </si>
  <si>
    <t>B15888</t>
  </si>
  <si>
    <t>Wingates, St John the Evangelist</t>
  </si>
  <si>
    <t>B11890</t>
  </si>
  <si>
    <t>Winton, St Mary Magdalene</t>
  </si>
  <si>
    <t>S02892</t>
  </si>
  <si>
    <t>Withington, St Crispin</t>
  </si>
  <si>
    <t>M04896</t>
  </si>
  <si>
    <t>Withington, St Paul</t>
  </si>
  <si>
    <t>M08898</t>
  </si>
  <si>
    <t>Worsley, St Mark</t>
  </si>
  <si>
    <t>S02904</t>
  </si>
  <si>
    <t>Wythenshawe, St Martin with St Francis</t>
  </si>
  <si>
    <t>M08900</t>
  </si>
  <si>
    <t>Wythenshawe, St Richard of Chichester (Peel</t>
  </si>
  <si>
    <t>M08904</t>
  </si>
  <si>
    <t>Wythenshawe, William Temple</t>
  </si>
  <si>
    <t>M08906</t>
  </si>
  <si>
    <t>Nelson Street Church</t>
  </si>
  <si>
    <t>Data Send 1</t>
  </si>
  <si>
    <t>[LASATA SETUP FILE]_x000D_
Date=2025-03-31 01:38:12_x000D_
FileType=Agora XML SendData_x000D_
Version=0_x000D_
Buffer=_x000D_
@Agora XML SendData:Str=@STARTBLOCK_x000D_
setupFileVersion:2=1_x000D_
AbortIfErrorsExist:2=1_x000D_
AppendFile:2=0_x000D_
RunScript:2=1_x000D_
SuppressSSCLogonDialog:11=-1_x000D_
DatabaseOrig:8=_x000D_
DefinitionName:8=Ledger Import - SSC_x000D_
DefinitionVersion:4=2_x000D_
ErrorReference:8=C1_x000D_
CommentReference:8=D1_x000D_
MatrixSend:11=0_x000D_
SkipBlanks:11=-1_x000D_
ClearFields:11=0_x000D_
SuppressZeroCurrencyField:11=0_x000D_
CSVDelimeter:8=_x000D_
CSVIncludeHeader:2=1_x000D_
MatrixReplicatorFieldOverrideNodePath:8=/SSC/Payload/Ledger/Line/AccountingPeriod_x000D_
DriverFieldOverrideNodePath:8=/SSC/SunSystemsContext/BudgetCode_x000D_
Language:8=_x000D_
OutputFileNameOrig:8=_x000D_
SetupFileNameOrig:8=_x000D_
SetupFileType:2=2_x000D_
ShowMessages:2=1_x000D_
WorkBookSetupFileOrig:8=Data Send 1_x000D_
LayoutIdetifierColumn:8=A3_x000D_
Product:8=SS6_x000D_
SuperFieldKey:8=DbC_x000D_
SuperFieldValue:8=DBF_x000D_
FieldValueCodePath:8=/SSC/SunSystemsContext/BudgetCode_x000D_
FieldValueValue:8=A_x000D_
FieldValueCodePath:8=/SSC/MethodContext/LedgerPostingParameters/Description_x000D_
FieldValueValue:8=Fees Journal_x000D_
FieldValueCodePath:8=/SSC/MethodContext/LedgerPostingParameters/JournalType_x000D_
FieldValueValue:8=GJ_x000D_
FieldValueCodePath:8=/SSC/MethodContext/LedgerPostingParameters/PostingType_x000D_
FieldValueValue:8=2_x000D_
FieldValueCodePath:8=/SSC/MethodContext/LedgerPostingParameters/ReportingAccount_x000D_
FieldValueValue:8=6666_x000D_
FieldValueCodePath:8=/SSC/MethodContext/LedgerPostingParameters/SuspenseAccount_x000D_
FieldValueValue:8=6666_x000D_
FieldValueCodePath:8=/SSC/MethodContext/LedgerPostingParameters/TransactionAmountAccount_x000D_
FieldValueValue:8=6666_x000D_
FieldValueCodePath:8=/SSC/MethodContext/LedgerPostingParameters/CalculateDebitCreditMarker_x000D_
FieldValueValue:8=R_x000D_
FieldValueCodePath:8=/SSC/MethodContext/LedgerPostingParameters/ReportErrorsOnly_x000D_
FieldValueValue:8=Y_x000D_
FieldValueCodePath:8=/SSC/MethodContext/LedgerPostingParameters/SuppressSubstitutedMessages_x000D_
FieldValueValue:8=N_x000D_
FieldValueCodePath:8=/SSC/Payload/Ledger/Line/AccountCode_x000D_
FieldValueValue:8=B3_x000D_
FieldValueCodePath:8=/SSC/Payload/Ledger/Line/AccountingPeriod_x000D_
FieldValueValue:8=$G$1_x000D_
FieldValueCodePath:8=/SSC/Payload/Ledger/Line/TransactionDate_x000D_
FieldValueValue:8=C3_x000D_
FieldValueCodePath:8=/SSC/Payload/Ledger/Line/TransactionReference_x000D_
FieldValueValue:8=D3_x000D_
FieldValueCodePath:8=/SSC/Payload/Ledger/Line/Description_x000D_
FieldValueValue:8=G3_x000D_
FieldValueCodePath:8=/SSC/Payload/Ledger/Line/BaseAmount_x000D_
FieldValueValue:8=E3_x000D_
FieldValueCodePath:8=/SSC/Payload/Ledger/Line/AnalysisCode1_x000D_
FieldValueValue:8=11MIN_x000D_
FieldValueCodePath:8=/SSC/Payload/Ledger/Line/AnalysisCode2_x000D_
FieldValueValue:8=N\A_x000D_
FieldValueCodePath:8=/SSC/Payload/Ledger/Line/AnalysisCode3_x000D_
FieldValueValue:8=H3_x000D_
FieldValueCodePath:8=/SSC/Payload/Ledger/Line/AnalysisCode4_x000D_
FieldValueValue:8=I3_x000D_
FieldValueCodePath:8=/SSC/Payload/Ledger/Line/AnalysisCode5_x000D_
FieldValueValue:8=J3_x000D_
FieldValueCodePath:8=/SSC/Payload/Ledger/Line/AnalysisCode7_x000D_
FieldValueValue:8=O_x000D_
FieldValueCodePath:8=/SSC/Payload/Ledger/Line/AnalysisCode10_x000D_
FieldValueValue:8=R001_x000D_
ZeroRecordCount:3=0_x000D_
NonZeroRecordCount:3=0_x000D_
_x000D_
@ENDBLOCK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</si>
</sst>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Red]\(\-#,##0.00\)"/>
  </numFmts>
  <fonts count="26">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b/>
      <sz val="12"/>
      <color theme="1"/>
      <name val="Verdana"/>
      <family val="2"/>
    </font>
    <font>
      <sz val="12"/>
      <color theme="1"/>
      <name val="Verdana"/>
      <family val="2"/>
    </font>
    <font>
      <sz val="12"/>
      <color rgb="FFFF0000"/>
      <name val="Verdana"/>
      <family val="2"/>
    </font>
    <font>
      <sz val="12"/>
      <name val="Verdana"/>
      <family val="2"/>
    </font>
    <font>
      <sz val="11"/>
      <color indexed="8"/>
      <name val="Calibri"/>
      <family val="2"/>
      <scheme val="minor"/>
    </font>
    <font>
      <sz val="10"/>
      <color theme="1"/>
      <name val="Verdana"/>
      <family val="2"/>
    </font>
    <font>
      <sz val="11"/>
      <color rgb="FF002060"/>
      <name val="Calibri"/>
      <family val="2"/>
      <scheme val="minor"/>
    </font>
    <font>
      <sz val="8"/>
      <name val="Calibri"/>
      <family val="2"/>
      <scheme val="minor"/>
    </font>
    <font>
      <b/>
      <sz val="14"/>
      <color theme="1"/>
      <name val="Open Sans"/>
    </font>
    <font>
      <sz val="11"/>
      <color theme="1"/>
      <name val="Open Sans"/>
    </font>
    <font>
      <sz val="11"/>
      <color rgb="FFFF0000"/>
      <name val="Open Sans"/>
    </font>
    <font>
      <b/>
      <sz val="11"/>
      <color theme="1"/>
      <name val="Open Sans"/>
    </font>
    <font>
      <sz val="12"/>
      <color rgb="FFFF0000"/>
      <name val="Open Sans"/>
    </font>
    <font>
      <b/>
      <sz val="11"/>
      <color rgb="FFFF0000"/>
      <name val="Open Sans"/>
    </font>
    <font>
      <b/>
      <sz val="12"/>
      <color rgb="FFFF0000"/>
      <name val="Open Sans"/>
    </font>
    <font>
      <sz val="12"/>
      <color theme="1"/>
      <name val="Open Sans"/>
    </font>
    <font>
      <sz val="18"/>
      <color theme="1"/>
      <name val="Open Sans"/>
    </font>
    <font>
      <b/>
      <sz val="12"/>
      <color theme="1"/>
      <name val="Open Sans"/>
    </font>
    <font>
      <sz val="16"/>
      <color theme="1"/>
      <name val="Open Sans"/>
    </font>
    <font>
      <sz val="12"/>
      <name val="Open Sans"/>
    </font>
    <font>
      <b/>
      <sz val="12"/>
      <name val="Open Sans"/>
    </font>
    <font>
      <b/>
      <i/>
      <sz val="12"/>
      <color theme="1"/>
      <name val="Open Sans"/>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theme="9" tint="0.79998168889431442"/>
        <bgColor indexed="64"/>
      </patternFill>
    </fill>
    <fill>
      <patternFill patternType="solid">
        <fgColor theme="6" tint="0.5999938962981048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44">
    <xf numFmtId="0" fontId="0" fillId="0" borderId="0" xfId="0"/>
    <xf numFmtId="0" fontId="2" fillId="0" borderId="0" xfId="0" applyFont="1"/>
    <xf numFmtId="44" fontId="2" fillId="0" borderId="0" xfId="1" applyFont="1" applyProtection="1"/>
    <xf numFmtId="44" fontId="3" fillId="0" borderId="0" xfId="1" applyFont="1" applyProtection="1"/>
    <xf numFmtId="0" fontId="5" fillId="0" borderId="0" xfId="0" applyFont="1"/>
    <xf numFmtId="0" fontId="5" fillId="0" borderId="0" xfId="0" applyFont="1" applyAlignment="1">
      <alignment wrapText="1"/>
    </xf>
    <xf numFmtId="0" fontId="5" fillId="0" borderId="0" xfId="0" applyFont="1" applyAlignment="1">
      <alignment horizontal="left" vertical="center"/>
    </xf>
    <xf numFmtId="0" fontId="2" fillId="3" borderId="0" xfId="0" applyFont="1" applyFill="1"/>
    <xf numFmtId="44" fontId="2" fillId="3" borderId="0" xfId="1" applyFont="1" applyFill="1" applyProtection="1"/>
    <xf numFmtId="44" fontId="3" fillId="3" borderId="0" xfId="1" applyFont="1" applyFill="1" applyProtection="1"/>
    <xf numFmtId="0" fontId="4" fillId="3" borderId="0" xfId="0" applyFont="1" applyFill="1"/>
    <xf numFmtId="0" fontId="6" fillId="3" borderId="0" xfId="0" applyFont="1" applyFill="1"/>
    <xf numFmtId="44" fontId="7" fillId="2" borderId="0" xfId="1" applyFont="1" applyFill="1" applyAlignment="1" applyProtection="1">
      <alignment horizontal="left" vertical="center"/>
    </xf>
    <xf numFmtId="0" fontId="0" fillId="0" borderId="0" xfId="0" quotePrefix="1"/>
    <xf numFmtId="0" fontId="5" fillId="2" borderId="0" xfId="0" applyFont="1" applyFill="1" applyAlignment="1">
      <alignment horizontal="left" vertical="center"/>
    </xf>
    <xf numFmtId="0" fontId="8" fillId="3" borderId="0" xfId="0" applyFont="1" applyFill="1" applyAlignment="1">
      <alignment horizontal="center"/>
    </xf>
    <xf numFmtId="0" fontId="8" fillId="3" borderId="0" xfId="0" applyFont="1" applyFill="1" applyAlignment="1">
      <alignment horizontal="left"/>
    </xf>
    <xf numFmtId="43" fontId="8" fillId="3" borderId="0" xfId="0" applyNumberFormat="1" applyFont="1" applyFill="1"/>
    <xf numFmtId="0" fontId="8" fillId="3" borderId="0" xfId="0" applyFont="1" applyFill="1"/>
    <xf numFmtId="0" fontId="8" fillId="5" borderId="0" xfId="0" applyFont="1" applyFill="1" applyAlignment="1">
      <alignment horizontal="center"/>
    </xf>
    <xf numFmtId="0" fontId="8" fillId="5" borderId="0" xfId="0" applyFont="1" applyFill="1" applyAlignment="1">
      <alignment horizontal="left"/>
    </xf>
    <xf numFmtId="0" fontId="8" fillId="5" borderId="0" xfId="0" applyFont="1" applyFill="1" applyAlignment="1">
      <alignment horizontal="right"/>
    </xf>
    <xf numFmtId="0" fontId="8" fillId="4" borderId="0" xfId="0" applyFont="1" applyFill="1" applyAlignment="1">
      <alignment horizontal="center"/>
    </xf>
    <xf numFmtId="0" fontId="8" fillId="5" borderId="0" xfId="0" applyFont="1" applyFill="1" applyAlignment="1">
      <alignment horizontal="left" wrapText="1"/>
    </xf>
    <xf numFmtId="43" fontId="8" fillId="5" borderId="0" xfId="0" applyNumberFormat="1" applyFont="1" applyFill="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43" fontId="8" fillId="0" borderId="0" xfId="0" applyNumberFormat="1" applyFont="1"/>
    <xf numFmtId="0" fontId="9" fillId="6" borderId="0" xfId="0" quotePrefix="1" applyFont="1" applyFill="1" applyAlignment="1">
      <alignment horizontal="left"/>
    </xf>
    <xf numFmtId="164" fontId="8" fillId="6" borderId="0" xfId="0" quotePrefix="1" applyNumberFormat="1" applyFont="1" applyFill="1" applyAlignment="1">
      <alignment horizontal="right"/>
    </xf>
    <xf numFmtId="0" fontId="1" fillId="6" borderId="0" xfId="0" applyFont="1" applyFill="1" applyAlignment="1">
      <alignment horizontal="center"/>
    </xf>
    <xf numFmtId="0" fontId="10" fillId="7" borderId="0" xfId="0" applyFont="1" applyFill="1" applyAlignment="1">
      <alignment horizontal="center"/>
    </xf>
    <xf numFmtId="0" fontId="1" fillId="0" borderId="0" xfId="0" applyFont="1"/>
    <xf numFmtId="0" fontId="0" fillId="0" borderId="0" xfId="0" applyAlignment="1">
      <alignment horizontal="left"/>
    </xf>
    <xf numFmtId="0" fontId="5" fillId="7" borderId="0" xfId="0" applyFont="1" applyFill="1" applyAlignment="1">
      <alignment horizontal="left" vertical="center"/>
    </xf>
    <xf numFmtId="0" fontId="4" fillId="0" borderId="0" xfId="0" applyFont="1" applyAlignment="1">
      <alignment vertical="center"/>
    </xf>
    <xf numFmtId="0" fontId="0" fillId="0" borderId="0" xfId="0" applyAlignment="1">
      <alignment wrapText="1"/>
    </xf>
    <xf numFmtId="0" fontId="12" fillId="0" borderId="0" xfId="0" applyFont="1"/>
    <xf numFmtId="0" fontId="13" fillId="0" borderId="0" xfId="0" applyFont="1"/>
    <xf numFmtId="0" fontId="14" fillId="0" borderId="0" xfId="0" applyFont="1"/>
    <xf numFmtId="44" fontId="13" fillId="0" borderId="0" xfId="1" applyFont="1" applyProtection="1"/>
    <xf numFmtId="44" fontId="15" fillId="0" borderId="0" xfId="1" applyFont="1" applyProtection="1"/>
    <xf numFmtId="44" fontId="13" fillId="0" borderId="0" xfId="1" applyFont="1" applyFill="1" applyProtection="1"/>
    <xf numFmtId="44" fontId="15" fillId="0" borderId="0" xfId="1" applyFont="1" applyFill="1" applyProtection="1"/>
    <xf numFmtId="0" fontId="15" fillId="0" borderId="0" xfId="0" applyFont="1"/>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6" fillId="3" borderId="0" xfId="0" applyFont="1" applyFill="1"/>
    <xf numFmtId="0" fontId="13" fillId="0" borderId="19" xfId="0" applyFont="1" applyBorder="1"/>
    <xf numFmtId="0" fontId="13" fillId="0" borderId="19" xfId="0" applyFont="1" applyBorder="1" applyAlignment="1">
      <alignment horizontal="left" vertical="center"/>
    </xf>
    <xf numFmtId="44" fontId="13" fillId="0" borderId="19" xfId="1" applyFont="1" applyBorder="1" applyProtection="1"/>
    <xf numFmtId="44" fontId="15" fillId="0" borderId="19" xfId="1" applyFont="1" applyBorder="1" applyProtection="1"/>
    <xf numFmtId="0" fontId="19" fillId="3" borderId="0" xfId="0" applyFont="1" applyFill="1"/>
    <xf numFmtId="0" fontId="19" fillId="3" borderId="0" xfId="0" applyFont="1" applyFill="1" applyAlignment="1">
      <alignment vertical="top"/>
    </xf>
    <xf numFmtId="44" fontId="19" fillId="3" borderId="0" xfId="1" applyFont="1" applyFill="1" applyProtection="1"/>
    <xf numFmtId="44" fontId="21" fillId="3" borderId="0" xfId="1" applyFont="1" applyFill="1" applyProtection="1"/>
    <xf numFmtId="0" fontId="19" fillId="3" borderId="0" xfId="0" applyFont="1" applyFill="1" applyAlignment="1">
      <alignment vertical="center"/>
    </xf>
    <xf numFmtId="44" fontId="19" fillId="3" borderId="0" xfId="1" applyFont="1" applyFill="1" applyBorder="1" applyAlignment="1" applyProtection="1"/>
    <xf numFmtId="44" fontId="21" fillId="3" borderId="0" xfId="1" applyFont="1" applyFill="1" applyBorder="1" applyAlignment="1" applyProtection="1"/>
    <xf numFmtId="0" fontId="19" fillId="0" borderId="0" xfId="0" applyFont="1"/>
    <xf numFmtId="0" fontId="12" fillId="0" borderId="0" xfId="0" applyFont="1" applyAlignment="1">
      <alignment vertical="center" wrapText="1"/>
    </xf>
    <xf numFmtId="0" fontId="12" fillId="0" borderId="0" xfId="0" applyFont="1" applyAlignment="1">
      <alignment vertical="center"/>
    </xf>
    <xf numFmtId="44" fontId="22" fillId="0" borderId="7" xfId="1" applyFont="1" applyFill="1" applyBorder="1" applyAlignment="1" applyProtection="1">
      <alignment vertical="center"/>
      <protection locked="0"/>
    </xf>
    <xf numFmtId="0" fontId="19" fillId="3" borderId="0" xfId="0" applyFont="1" applyFill="1" applyAlignment="1">
      <alignment vertical="center" wrapText="1"/>
    </xf>
    <xf numFmtId="0" fontId="23" fillId="3" borderId="0" xfId="0" applyFont="1" applyFill="1" applyAlignment="1">
      <alignment horizontal="center" vertical="center" wrapText="1"/>
    </xf>
    <xf numFmtId="0" fontId="23" fillId="3" borderId="0" xfId="0" applyFont="1" applyFill="1" applyAlignment="1">
      <alignment horizontal="left" vertical="center" wrapText="1"/>
    </xf>
    <xf numFmtId="0" fontId="21" fillId="3" borderId="0" xfId="0" applyFont="1" applyFill="1" applyAlignment="1">
      <alignment vertical="center" wrapText="1"/>
    </xf>
    <xf numFmtId="0" fontId="21" fillId="2" borderId="0" xfId="0" applyFont="1" applyFill="1" applyAlignment="1">
      <alignment horizontal="left" vertical="center" wrapText="1"/>
    </xf>
    <xf numFmtId="0" fontId="21" fillId="2" borderId="0" xfId="0" applyFont="1" applyFill="1" applyAlignment="1">
      <alignment horizontal="center" vertical="center"/>
    </xf>
    <xf numFmtId="44" fontId="21" fillId="2" borderId="0" xfId="1" applyFont="1" applyFill="1" applyAlignment="1" applyProtection="1">
      <alignment horizontal="left" vertical="center"/>
    </xf>
    <xf numFmtId="0" fontId="19" fillId="3" borderId="0" xfId="0" applyFont="1" applyFill="1" applyAlignment="1">
      <alignment horizontal="left" vertical="center" wrapText="1"/>
    </xf>
    <xf numFmtId="0" fontId="19" fillId="3" borderId="1" xfId="0" applyFont="1" applyFill="1" applyBorder="1" applyAlignment="1" applyProtection="1">
      <alignment horizontal="center" vertical="center"/>
      <protection locked="0"/>
    </xf>
    <xf numFmtId="44" fontId="19" fillId="3" borderId="0" xfId="1" applyFont="1" applyFill="1" applyAlignment="1" applyProtection="1">
      <alignment horizontal="left" vertical="center"/>
    </xf>
    <xf numFmtId="44" fontId="19" fillId="2" borderId="0" xfId="1" applyFont="1" applyFill="1" applyAlignment="1" applyProtection="1">
      <alignment horizontal="left" vertical="center"/>
    </xf>
    <xf numFmtId="0" fontId="21" fillId="2" borderId="0" xfId="0" applyFont="1" applyFill="1" applyAlignment="1">
      <alignment horizontal="center" vertical="center" wrapText="1"/>
    </xf>
    <xf numFmtId="0" fontId="23" fillId="0" borderId="1" xfId="0" applyFont="1" applyBorder="1" applyAlignment="1" applyProtection="1">
      <alignment horizontal="center" vertical="center"/>
      <protection locked="0"/>
    </xf>
    <xf numFmtId="44" fontId="23" fillId="3" borderId="0" xfId="1" applyFont="1" applyFill="1" applyAlignment="1" applyProtection="1">
      <alignment horizontal="left" vertical="center"/>
    </xf>
    <xf numFmtId="44" fontId="23" fillId="2" borderId="0" xfId="1" applyFont="1" applyFill="1" applyAlignment="1" applyProtection="1">
      <alignment horizontal="left" vertical="center"/>
    </xf>
    <xf numFmtId="44" fontId="24" fillId="3" borderId="0" xfId="1" applyFont="1" applyFill="1" applyAlignment="1" applyProtection="1">
      <alignment horizontal="left" vertical="center"/>
    </xf>
    <xf numFmtId="44" fontId="21" fillId="2" borderId="0" xfId="1" applyFont="1" applyFill="1" applyAlignment="1" applyProtection="1">
      <alignment horizontal="left" vertical="center" wrapText="1"/>
    </xf>
    <xf numFmtId="0" fontId="25" fillId="7" borderId="0" xfId="0" applyFont="1" applyFill="1" applyAlignment="1">
      <alignment horizontal="center" vertical="center" wrapText="1"/>
    </xf>
    <xf numFmtId="0" fontId="21" fillId="7" borderId="0" xfId="0" applyFont="1" applyFill="1" applyAlignment="1">
      <alignment horizontal="center" vertical="center" wrapText="1"/>
    </xf>
    <xf numFmtId="0" fontId="21" fillId="7" borderId="0" xfId="0" applyFont="1" applyFill="1" applyAlignment="1">
      <alignment horizontal="left" vertical="center" wrapText="1"/>
    </xf>
    <xf numFmtId="44" fontId="21" fillId="7" borderId="0" xfId="1" applyFont="1" applyFill="1" applyAlignment="1" applyProtection="1">
      <alignment horizontal="left" vertical="center" wrapText="1"/>
    </xf>
    <xf numFmtId="44" fontId="23" fillId="3" borderId="0" xfId="1" applyFont="1" applyFill="1" applyBorder="1" applyAlignment="1" applyProtection="1">
      <alignment horizontal="left" vertical="center"/>
    </xf>
    <xf numFmtId="44" fontId="24" fillId="3" borderId="0" xfId="1" applyFont="1" applyFill="1" applyBorder="1" applyAlignment="1" applyProtection="1">
      <alignment horizontal="left" vertical="center"/>
    </xf>
    <xf numFmtId="0" fontId="23" fillId="3" borderId="8" xfId="0" applyFont="1" applyFill="1" applyBorder="1" applyAlignment="1">
      <alignment horizontal="center" vertical="center" wrapText="1"/>
    </xf>
    <xf numFmtId="0" fontId="19" fillId="2" borderId="0" xfId="0" applyFont="1" applyFill="1" applyAlignment="1">
      <alignment horizontal="left" vertical="center"/>
    </xf>
    <xf numFmtId="0" fontId="21" fillId="3" borderId="0" xfId="0" applyFont="1" applyFill="1" applyAlignment="1">
      <alignment vertical="center"/>
    </xf>
    <xf numFmtId="0" fontId="21" fillId="0" borderId="0" xfId="0" applyFont="1"/>
    <xf numFmtId="44" fontId="19" fillId="0" borderId="0" xfId="1" applyFont="1" applyFill="1" applyProtection="1"/>
    <xf numFmtId="44" fontId="21" fillId="0" borderId="0" xfId="1" applyFont="1" applyFill="1" applyProtection="1"/>
    <xf numFmtId="14" fontId="8" fillId="0" borderId="0" xfId="0" applyNumberFormat="1" applyFont="1" applyAlignment="1">
      <alignment horizontal="left" wrapText="1"/>
    </xf>
    <xf numFmtId="0" fontId="14" fillId="0" borderId="0" xfId="0" applyFont="1" applyAlignment="1">
      <alignment horizontal="left" vertical="center"/>
    </xf>
    <xf numFmtId="0" fontId="19" fillId="3" borderId="0" xfId="0" applyFont="1" applyFill="1" applyAlignment="1">
      <alignment horizontal="left" vertical="center" wrapText="1"/>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1" fillId="2" borderId="0" xfId="0" applyFont="1" applyFill="1" applyAlignment="1">
      <alignment horizontal="left" vertical="center" wrapText="1"/>
    </xf>
    <xf numFmtId="0" fontId="19" fillId="3" borderId="0" xfId="0" applyFont="1" applyFill="1" applyAlignment="1">
      <alignment horizontal="center" vertical="center"/>
    </xf>
    <xf numFmtId="0" fontId="19" fillId="3" borderId="8" xfId="0" applyFont="1" applyFill="1" applyBorder="1" applyAlignment="1">
      <alignment horizontal="center" vertical="center"/>
    </xf>
    <xf numFmtId="0" fontId="19" fillId="3" borderId="2" xfId="0" applyFont="1" applyFill="1" applyBorder="1" applyAlignment="1" applyProtection="1">
      <alignment vertical="center"/>
      <protection locked="0"/>
    </xf>
    <xf numFmtId="0" fontId="19" fillId="3" borderId="3" xfId="0" applyFont="1" applyFill="1" applyBorder="1" applyAlignment="1" applyProtection="1">
      <alignment vertical="center"/>
      <protection locked="0"/>
    </xf>
    <xf numFmtId="0" fontId="19" fillId="3" borderId="4" xfId="0" applyFont="1" applyFill="1" applyBorder="1" applyAlignment="1" applyProtection="1">
      <alignment vertical="center"/>
      <protection locked="0"/>
    </xf>
    <xf numFmtId="0" fontId="19" fillId="3" borderId="2" xfId="0" applyFont="1" applyFill="1" applyBorder="1" applyAlignment="1" applyProtection="1">
      <alignment vertical="center" wrapText="1"/>
      <protection locked="0"/>
    </xf>
    <xf numFmtId="0" fontId="19" fillId="3" borderId="4" xfId="0" applyFont="1" applyFill="1" applyBorder="1" applyAlignment="1" applyProtection="1">
      <alignment vertical="center" wrapText="1"/>
      <protection locked="0"/>
    </xf>
    <xf numFmtId="0" fontId="16" fillId="3" borderId="0" xfId="0" applyFont="1" applyFill="1" applyAlignment="1">
      <alignment vertical="center" wrapText="1"/>
    </xf>
    <xf numFmtId="0" fontId="13" fillId="0" borderId="0" xfId="0" applyFont="1" applyAlignment="1">
      <alignment vertical="center" wrapText="1"/>
    </xf>
    <xf numFmtId="0" fontId="13" fillId="0" borderId="20" xfId="0" applyFont="1" applyBorder="1" applyAlignment="1">
      <alignment vertical="center"/>
    </xf>
    <xf numFmtId="0" fontId="23" fillId="3" borderId="0" xfId="0" applyFont="1" applyFill="1" applyAlignment="1">
      <alignment horizontal="left" vertical="center" wrapText="1"/>
    </xf>
    <xf numFmtId="0" fontId="25" fillId="7" borderId="0" xfId="0" applyFont="1" applyFill="1" applyAlignment="1">
      <alignment horizontal="left" vertical="center" wrapText="1"/>
    </xf>
    <xf numFmtId="0" fontId="25" fillId="3" borderId="0" xfId="0" applyFont="1" applyFill="1" applyAlignment="1">
      <alignment horizontal="left" vertical="center" wrapText="1"/>
    </xf>
    <xf numFmtId="0" fontId="19" fillId="0" borderId="17"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lignment horizontal="left" vertical="center" wrapText="1"/>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vertical="center"/>
    </xf>
    <xf numFmtId="0" fontId="21" fillId="0" borderId="16" xfId="0" applyFont="1" applyBorder="1" applyAlignment="1">
      <alignment horizontal="left" vertical="center"/>
    </xf>
    <xf numFmtId="0" fontId="19" fillId="0" borderId="7" xfId="0" applyFont="1" applyBorder="1" applyAlignment="1" applyProtection="1">
      <alignment vertical="center"/>
      <protection locked="0"/>
    </xf>
    <xf numFmtId="0" fontId="19" fillId="0" borderId="18" xfId="0" applyFont="1" applyBorder="1" applyAlignment="1" applyProtection="1">
      <alignment horizontal="left" vertical="center"/>
      <protection locked="0"/>
    </xf>
    <xf numFmtId="0" fontId="13" fillId="0" borderId="0" xfId="0" applyFont="1" applyAlignment="1">
      <alignment horizontal="left" vertical="center" wrapText="1"/>
    </xf>
    <xf numFmtId="44" fontId="12" fillId="3" borderId="0" xfId="1" applyFont="1" applyFill="1" applyAlignment="1" applyProtection="1">
      <alignment horizontal="right" vertical="center"/>
    </xf>
    <xf numFmtId="0" fontId="13" fillId="0" borderId="0" xfId="0" applyFont="1" applyAlignment="1">
      <alignment horizontal="left" vertical="center"/>
    </xf>
    <xf numFmtId="0" fontId="13" fillId="0" borderId="9"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0" xfId="0" applyFont="1" applyAlignment="1"/>
    <xf numFmtId="0" fontId="19" fillId="3" borderId="2" xfId="0" applyFont="1" applyFill="1" applyBorder="1" applyAlignment="1" applyProtection="1">
      <protection locked="0"/>
    </xf>
    <xf numFmtId="0" fontId="19" fillId="3" borderId="3" xfId="0" applyFont="1" applyFill="1" applyBorder="1" applyAlignment="1" applyProtection="1">
      <protection locked="0"/>
    </xf>
    <xf numFmtId="0" fontId="19" fillId="3" borderId="4" xfId="0" applyFont="1" applyFill="1" applyBorder="1" applyAlignment="1" applyProtection="1">
      <protection locked="0"/>
    </xf>
    <xf numFmtId="0" fontId="1" fillId="0" borderId="0" xfId="0" applyFont="1" applyAlignment="1">
      <alignment horizontal="left"/>
    </xf>
  </cellXfs>
  <cellStyles count="2">
    <cellStyle name="Currency" xfId="1" builtinId="4"/>
    <cellStyle name="Normal" xfId="0" builtinId="0"/>
  </cellStyles>
  <dxfs count="5">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54220</xdr:colOff>
      <xdr:row>3</xdr:row>
      <xdr:rowOff>295145</xdr:rowOff>
    </xdr:from>
    <xdr:to>
      <xdr:col>11</xdr:col>
      <xdr:colOff>0</xdr:colOff>
      <xdr:row>4</xdr:row>
      <xdr:rowOff>186593</xdr:rowOff>
    </xdr:to>
    <xdr:pic>
      <xdr:nvPicPr>
        <xdr:cNvPr id="3" name="Picture 2">
          <a:extLst>
            <a:ext uri="{FF2B5EF4-FFF2-40B4-BE49-F238E27FC236}">
              <a16:creationId xmlns:a16="http://schemas.microsoft.com/office/drawing/2014/main" id="{4149676B-6733-477E-AECB-85089B077234}"/>
            </a:ext>
          </a:extLst>
        </xdr:cNvPr>
        <xdr:cNvPicPr>
          <a:picLocks noChangeAspect="1"/>
        </xdr:cNvPicPr>
      </xdr:nvPicPr>
      <xdr:blipFill rotWithShape="1">
        <a:blip xmlns:r="http://schemas.openxmlformats.org/officeDocument/2006/relationships" r:embed="rId1"/>
        <a:srcRect l="1876" t="84839" r="1985"/>
        <a:stretch/>
      </xdr:blipFill>
      <xdr:spPr>
        <a:xfrm rot="10800000" flipV="1">
          <a:off x="54220" y="990470"/>
          <a:ext cx="12013955" cy="215298"/>
        </a:xfrm>
        <a:prstGeom prst="rect">
          <a:avLst/>
        </a:prstGeom>
      </xdr:spPr>
    </xdr:pic>
    <xdr:clientData/>
  </xdr:twoCellAnchor>
  <xdr:oneCellAnchor>
    <xdr:from>
      <xdr:col>8</xdr:col>
      <xdr:colOff>62040</xdr:colOff>
      <xdr:row>0</xdr:row>
      <xdr:rowOff>133350</xdr:rowOff>
    </xdr:from>
    <xdr:ext cx="2984500" cy="879230"/>
    <xdr:sp macro="" textlink="">
      <xdr:nvSpPr>
        <xdr:cNvPr id="4" name="TextBox 3">
          <a:extLst>
            <a:ext uri="{FF2B5EF4-FFF2-40B4-BE49-F238E27FC236}">
              <a16:creationId xmlns:a16="http://schemas.microsoft.com/office/drawing/2014/main" id="{305F7835-0CB3-4A79-9D68-1E6BB472B504}"/>
            </a:ext>
          </a:extLst>
        </xdr:cNvPr>
        <xdr:cNvSpPr txBox="1"/>
      </xdr:nvSpPr>
      <xdr:spPr>
        <a:xfrm>
          <a:off x="8844090" y="133350"/>
          <a:ext cx="2984500" cy="879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GB" sz="1100">
              <a:latin typeface="Open Sans" panose="020B0606030504020204" pitchFamily="34" charset="0"/>
              <a:ea typeface="Open Sans" panose="020B0606030504020204" pitchFamily="34" charset="0"/>
              <a:cs typeface="Open Sans" panose="020B0606030504020204" pitchFamily="34" charset="0"/>
            </a:rPr>
            <a:t>St John's House</a:t>
          </a:r>
        </a:p>
        <a:p>
          <a:pPr algn="r"/>
          <a:r>
            <a:rPr lang="en-GB" sz="1100">
              <a:latin typeface="Open Sans" panose="020B0606030504020204" pitchFamily="34" charset="0"/>
              <a:ea typeface="Open Sans" panose="020B0606030504020204" pitchFamily="34" charset="0"/>
              <a:cs typeface="Open Sans" panose="020B0606030504020204" pitchFamily="34" charset="0"/>
            </a:rPr>
            <a:t>155-163 The Rock</a:t>
          </a:r>
        </a:p>
        <a:p>
          <a:pPr algn="r"/>
          <a:r>
            <a:rPr lang="en-GB" sz="1100">
              <a:latin typeface="Open Sans" panose="020B0606030504020204" pitchFamily="34" charset="0"/>
              <a:ea typeface="Open Sans" panose="020B0606030504020204" pitchFamily="34" charset="0"/>
              <a:cs typeface="Open Sans" panose="020B0606030504020204" pitchFamily="34" charset="0"/>
            </a:rPr>
            <a:t>Bury</a:t>
          </a:r>
        </a:p>
        <a:p>
          <a:pPr algn="r"/>
          <a:r>
            <a:rPr lang="en-GB" sz="1100">
              <a:latin typeface="Open Sans" panose="020B0606030504020204" pitchFamily="34" charset="0"/>
              <a:ea typeface="Open Sans" panose="020B0606030504020204" pitchFamily="34" charset="0"/>
              <a:cs typeface="Open Sans" panose="020B0606030504020204" pitchFamily="34" charset="0"/>
            </a:rPr>
            <a:t>BL9 0ND</a:t>
          </a:r>
        </a:p>
      </xdr:txBody>
    </xdr:sp>
    <xdr:clientData/>
  </xdr:oneCellAnchor>
  <xdr:twoCellAnchor editAs="oneCell">
    <xdr:from>
      <xdr:col>0</xdr:col>
      <xdr:colOff>47625</xdr:colOff>
      <xdr:row>0</xdr:row>
      <xdr:rowOff>141165</xdr:rowOff>
    </xdr:from>
    <xdr:to>
      <xdr:col>4</xdr:col>
      <xdr:colOff>2016125</xdr:colOff>
      <xdr:row>3</xdr:row>
      <xdr:rowOff>232508</xdr:rowOff>
    </xdr:to>
    <xdr:pic>
      <xdr:nvPicPr>
        <xdr:cNvPr id="5" name="Picture 4">
          <a:extLst>
            <a:ext uri="{FF2B5EF4-FFF2-40B4-BE49-F238E27FC236}">
              <a16:creationId xmlns:a16="http://schemas.microsoft.com/office/drawing/2014/main" id="{4B73E852-D718-4A1C-9E78-D7382BEB60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141165"/>
          <a:ext cx="4730750" cy="7866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2%20Monthly%20Income%20Summeries\09%20Sep%202022%20DBF%20Income%20(Infor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Reg amts"/>
      <sheetName val="T3"/>
      <sheetName val="Pastoral"/>
      <sheetName val="Nominal"/>
      <sheetName val="Chart of accs"/>
      <sheetName val="TEMPLATE"/>
      <sheetName val="011289"/>
      <sheetName val="011290"/>
      <sheetName val="011291"/>
      <sheetName val="011292"/>
      <sheetName val="011293"/>
      <sheetName val="011297"/>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B257" totalsRowShown="0" headerRowDxfId="3" dataDxfId="2">
  <autoFilter ref="A1:B257" xr:uid="{00000000-0009-0000-0100-000003000000}"/>
  <tableColumns count="2">
    <tableColumn id="1" xr3:uid="{00000000-0010-0000-0000-000001000000}" name="Name" dataDxfId="1"/>
    <tableColumn id="2" xr3:uid="{00000000-0010-0000-0000-000002000000}" name="Diocesan Reference"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D1:E13" totalsRowShown="0">
  <autoFilter ref="D1:E13" xr:uid="{00000000-0009-0000-0100-000005000000}"/>
  <tableColumns count="2">
    <tableColumn id="1" xr3:uid="{00000000-0010-0000-0100-000001000000}" name="Month"/>
    <tableColumn id="2" xr3:uid="{00000000-0010-0000-0100-000002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1"/>
  <sheetViews>
    <sheetView showGridLines="0" tabSelected="1" topLeftCell="A54" zoomScale="60" zoomScaleNormal="60" zoomScaleSheetLayoutView="40" workbookViewId="0">
      <selection activeCell="H47" sqref="H47"/>
    </sheetView>
  </sheetViews>
  <sheetFormatPr defaultColWidth="0" defaultRowHeight="16.5" zeroHeight="1"/>
  <cols>
    <col min="1" max="3" width="9.140625" style="39" customWidth="1"/>
    <col min="4" max="4" width="11" style="39" customWidth="1"/>
    <col min="5" max="6" width="30.42578125" style="39" customWidth="1"/>
    <col min="7" max="7" width="10.28515625" style="39" customWidth="1"/>
    <col min="8" max="8" width="12.85546875" style="39" customWidth="1"/>
    <col min="9" max="10" width="14.140625" style="41" customWidth="1"/>
    <col min="11" max="11" width="19" style="42" customWidth="1"/>
    <col min="12" max="12" width="4" style="1" customWidth="1"/>
    <col min="13" max="16382" width="9.140625" style="1" hidden="1"/>
    <col min="16383" max="16383" width="0.140625" style="1" hidden="1"/>
    <col min="16384" max="16384" width="3.5703125" style="1" hidden="1"/>
  </cols>
  <sheetData>
    <row r="1" spans="1:11" ht="14.25">
      <c r="A1" s="7"/>
      <c r="B1" s="7"/>
      <c r="C1" s="7"/>
      <c r="D1" s="7"/>
      <c r="E1" s="7"/>
      <c r="F1" s="7"/>
      <c r="G1" s="7"/>
      <c r="H1" s="7"/>
      <c r="I1" s="8"/>
      <c r="J1" s="8"/>
      <c r="K1" s="9"/>
    </row>
    <row r="2" spans="1:11" ht="15">
      <c r="A2" s="7"/>
      <c r="B2" s="7"/>
      <c r="C2" s="7"/>
      <c r="D2" s="7"/>
      <c r="E2" s="7"/>
      <c r="F2" s="1"/>
      <c r="G2" s="10"/>
      <c r="H2" s="7"/>
      <c r="I2" s="8"/>
      <c r="J2" s="8"/>
      <c r="K2" s="9"/>
    </row>
    <row r="3" spans="1:11" ht="25.5" customHeight="1">
      <c r="A3" s="7"/>
      <c r="B3" s="7"/>
      <c r="C3" s="7"/>
      <c r="D3" s="7"/>
      <c r="E3" s="7"/>
      <c r="F3" s="1"/>
      <c r="G3" s="11"/>
      <c r="H3" s="7"/>
      <c r="I3" s="8"/>
      <c r="J3" s="8"/>
      <c r="K3" s="9"/>
    </row>
    <row r="4" spans="1:11" ht="25.5" customHeight="1">
      <c r="A4" s="7"/>
      <c r="B4" s="7"/>
      <c r="C4" s="7"/>
      <c r="D4" s="7"/>
      <c r="E4" s="7"/>
      <c r="F4" s="1"/>
      <c r="G4" s="11"/>
      <c r="H4" s="7"/>
      <c r="I4" s="8"/>
      <c r="J4" s="8"/>
      <c r="K4" s="9"/>
    </row>
    <row r="5" spans="1:11" ht="15">
      <c r="A5" s="1"/>
      <c r="B5" s="1"/>
      <c r="C5" s="1"/>
      <c r="D5" s="1"/>
      <c r="E5" s="10"/>
      <c r="F5" s="1"/>
      <c r="G5" s="11"/>
      <c r="H5" s="1"/>
      <c r="I5" s="2"/>
      <c r="J5" s="2"/>
      <c r="K5" s="3"/>
    </row>
    <row r="6" spans="1:11" ht="21">
      <c r="A6" s="38" t="s">
        <v>0</v>
      </c>
      <c r="F6" s="40"/>
    </row>
    <row r="7" spans="1:11">
      <c r="A7" s="39" t="s">
        <v>1</v>
      </c>
      <c r="I7" s="43"/>
      <c r="J7" s="43"/>
      <c r="K7" s="44"/>
    </row>
    <row r="8" spans="1:11"/>
    <row r="9" spans="1:11">
      <c r="B9" s="45" t="s">
        <v>2</v>
      </c>
      <c r="G9" s="46" t="s">
        <v>3</v>
      </c>
      <c r="H9" s="41"/>
      <c r="I9" s="42"/>
    </row>
    <row r="10" spans="1:11">
      <c r="G10" s="47"/>
      <c r="H10" s="41"/>
      <c r="I10" s="42"/>
    </row>
    <row r="11" spans="1:11">
      <c r="B11" s="134" t="s">
        <v>4</v>
      </c>
      <c r="C11" s="134"/>
      <c r="D11" s="134"/>
      <c r="E11" s="134" t="s">
        <v>5</v>
      </c>
      <c r="F11" s="134"/>
      <c r="G11" s="48" t="s">
        <v>6</v>
      </c>
      <c r="I11" s="48" t="s">
        <v>7</v>
      </c>
    </row>
    <row r="12" spans="1:11">
      <c r="B12" s="134"/>
      <c r="C12" s="134"/>
      <c r="D12" s="134"/>
      <c r="E12" s="134"/>
      <c r="F12" s="134"/>
      <c r="G12" s="48"/>
      <c r="I12" s="48"/>
    </row>
    <row r="13" spans="1:11" ht="14.25" customHeight="1">
      <c r="B13" s="134" t="s">
        <v>8</v>
      </c>
      <c r="C13" s="134"/>
      <c r="D13" s="134"/>
      <c r="E13" s="134" t="s">
        <v>9</v>
      </c>
      <c r="F13" s="134"/>
      <c r="G13" s="132" t="s">
        <v>10</v>
      </c>
      <c r="H13" s="139"/>
      <c r="I13" s="47" t="s">
        <v>11</v>
      </c>
    </row>
    <row r="14" spans="1:11">
      <c r="B14" s="134"/>
      <c r="C14" s="134"/>
      <c r="D14" s="134"/>
      <c r="E14" s="134"/>
      <c r="F14" s="134"/>
      <c r="G14" s="139"/>
      <c r="H14" s="139"/>
      <c r="I14" s="47" t="s">
        <v>7</v>
      </c>
    </row>
    <row r="15" spans="1:11">
      <c r="B15" s="134" t="s">
        <v>12</v>
      </c>
      <c r="C15" s="134"/>
      <c r="D15" s="134"/>
      <c r="E15" s="134" t="s">
        <v>13</v>
      </c>
      <c r="F15" s="134"/>
      <c r="G15" s="139"/>
      <c r="H15" s="139"/>
      <c r="I15" s="47" t="s">
        <v>14</v>
      </c>
    </row>
    <row r="16" spans="1:11">
      <c r="B16" s="134"/>
      <c r="C16" s="134"/>
      <c r="D16" s="134"/>
      <c r="E16" s="134"/>
      <c r="F16" s="134"/>
      <c r="G16" s="49"/>
      <c r="I16" s="47" t="s">
        <v>15</v>
      </c>
    </row>
    <row r="17" spans="1:11">
      <c r="B17" s="134" t="s">
        <v>16</v>
      </c>
      <c r="C17" s="134"/>
      <c r="D17" s="134"/>
      <c r="E17" s="134">
        <v>41457389</v>
      </c>
      <c r="F17" s="134"/>
      <c r="G17" s="49"/>
      <c r="I17" s="47" t="s">
        <v>17</v>
      </c>
    </row>
    <row r="18" spans="1:11">
      <c r="B18" s="134"/>
      <c r="C18" s="134"/>
      <c r="D18" s="134"/>
      <c r="E18" s="134"/>
      <c r="F18" s="134"/>
      <c r="G18" s="49"/>
      <c r="I18" s="47" t="s">
        <v>18</v>
      </c>
    </row>
    <row r="19" spans="1:11">
      <c r="B19" s="134" t="s">
        <v>19</v>
      </c>
      <c r="C19" s="134"/>
      <c r="D19" s="134"/>
      <c r="E19" s="134" t="str">
        <f>CONCATENATE(J26,"/Fees")</f>
        <v>/Fees</v>
      </c>
      <c r="F19" s="134"/>
      <c r="G19" s="48"/>
      <c r="I19" s="39"/>
      <c r="J19" s="47"/>
      <c r="K19" s="44"/>
    </row>
    <row r="20" spans="1:11" ht="17.25" thickBot="1">
      <c r="B20" s="134"/>
      <c r="C20" s="134"/>
      <c r="D20" s="134"/>
      <c r="E20" s="134"/>
      <c r="F20" s="134"/>
      <c r="G20" s="48"/>
    </row>
    <row r="21" spans="1:11" ht="18">
      <c r="B21" s="134" t="s">
        <v>20</v>
      </c>
      <c r="C21" s="134"/>
      <c r="D21" s="134"/>
      <c r="E21" s="135"/>
      <c r="F21" s="136"/>
      <c r="G21" s="50" t="s">
        <v>21</v>
      </c>
      <c r="I21" s="39"/>
    </row>
    <row r="22" spans="1:11" ht="15" customHeight="1" thickBot="1">
      <c r="B22" s="134"/>
      <c r="C22" s="134"/>
      <c r="D22" s="134"/>
      <c r="E22" s="137"/>
      <c r="F22" s="138"/>
      <c r="G22" s="50" t="s">
        <v>22</v>
      </c>
    </row>
    <row r="23" spans="1:11">
      <c r="B23" s="96" t="s">
        <v>23</v>
      </c>
      <c r="C23" s="96"/>
      <c r="D23" s="96"/>
      <c r="E23" s="96"/>
      <c r="F23" s="96"/>
      <c r="G23" s="108" t="s">
        <v>24</v>
      </c>
      <c r="H23" s="109"/>
      <c r="I23" s="109"/>
      <c r="J23" s="109"/>
      <c r="K23" s="109"/>
    </row>
    <row r="24" spans="1:11" ht="21.75" customHeight="1">
      <c r="B24" s="96"/>
      <c r="C24" s="96"/>
      <c r="D24" s="96"/>
      <c r="E24" s="96"/>
      <c r="F24" s="96"/>
      <c r="G24" s="110"/>
      <c r="H24" s="110"/>
      <c r="I24" s="110"/>
      <c r="J24" s="110"/>
      <c r="K24" s="110"/>
    </row>
    <row r="25" spans="1:11" ht="13.5" customHeight="1" thickBot="1">
      <c r="A25" s="51"/>
      <c r="B25" s="52"/>
      <c r="C25" s="52"/>
      <c r="D25" s="52"/>
      <c r="E25" s="52"/>
      <c r="F25" s="52"/>
      <c r="G25" s="52"/>
      <c r="H25" s="51"/>
      <c r="I25" s="53"/>
      <c r="J25" s="51"/>
      <c r="K25" s="54"/>
    </row>
    <row r="26" spans="1:11" s="4" customFormat="1" ht="30" customHeight="1" thickBot="1">
      <c r="A26" s="55"/>
      <c r="B26" s="56"/>
      <c r="C26" s="55"/>
      <c r="D26" s="56"/>
      <c r="E26" s="55"/>
      <c r="F26" s="55"/>
      <c r="G26" s="55"/>
      <c r="H26" s="101" t="s">
        <v>25</v>
      </c>
      <c r="I26" s="102"/>
      <c r="J26" s="98" t="str">
        <f>IFERROR(VLOOKUP(E28,Sheet2!A2:B258,2,FALSE),"")</f>
        <v/>
      </c>
      <c r="K26" s="99"/>
    </row>
    <row r="27" spans="1:11" s="4" customFormat="1" ht="18.75" thickBot="1">
      <c r="A27" s="55"/>
      <c r="B27" s="55"/>
      <c r="C27" s="55"/>
      <c r="D27" s="55"/>
      <c r="E27" s="55"/>
      <c r="F27" s="55"/>
      <c r="G27" s="55"/>
      <c r="H27" s="55"/>
      <c r="I27" s="57"/>
      <c r="J27" s="57"/>
      <c r="K27" s="58"/>
    </row>
    <row r="28" spans="1:11" s="4" customFormat="1" ht="30" customHeight="1" thickBot="1">
      <c r="A28" s="59" t="s">
        <v>26</v>
      </c>
      <c r="B28" s="55"/>
      <c r="C28" s="55"/>
      <c r="D28" s="55"/>
      <c r="E28" s="103"/>
      <c r="F28" s="104"/>
      <c r="G28" s="104"/>
      <c r="H28" s="104"/>
      <c r="I28" s="104"/>
      <c r="J28" s="104"/>
      <c r="K28" s="105"/>
    </row>
    <row r="29" spans="1:11" s="4" customFormat="1" ht="18.75" thickBot="1">
      <c r="A29" s="55"/>
      <c r="B29" s="55"/>
      <c r="C29" s="55"/>
      <c r="D29" s="55"/>
      <c r="E29" s="55"/>
      <c r="F29" s="55"/>
      <c r="G29" s="55"/>
      <c r="H29" s="55"/>
      <c r="I29" s="60"/>
      <c r="J29" s="60"/>
      <c r="K29" s="61"/>
    </row>
    <row r="30" spans="1:11" s="4" customFormat="1" ht="30" customHeight="1" thickBot="1">
      <c r="A30" s="59" t="s">
        <v>27</v>
      </c>
      <c r="B30" s="55"/>
      <c r="C30" s="55"/>
      <c r="D30" s="55"/>
      <c r="E30" s="140"/>
      <c r="F30" s="141"/>
      <c r="G30" s="141"/>
      <c r="H30" s="141"/>
      <c r="I30" s="141"/>
      <c r="J30" s="141"/>
      <c r="K30" s="142"/>
    </row>
    <row r="31" spans="1:11" s="4" customFormat="1" ht="15" customHeight="1">
      <c r="A31" s="59"/>
      <c r="B31" s="55"/>
      <c r="C31" s="55"/>
      <c r="D31" s="55"/>
      <c r="E31" s="55"/>
      <c r="F31" s="55"/>
      <c r="G31" s="55"/>
      <c r="H31" s="55"/>
      <c r="I31" s="62"/>
      <c r="J31" s="63"/>
      <c r="K31" s="62"/>
    </row>
    <row r="32" spans="1:11" s="4" customFormat="1" ht="30" customHeight="1">
      <c r="A32" s="59"/>
      <c r="B32" s="55"/>
      <c r="C32" s="55"/>
      <c r="D32" s="55"/>
      <c r="E32" s="55"/>
      <c r="F32" s="55"/>
      <c r="G32" s="55"/>
      <c r="H32" s="62"/>
      <c r="I32" s="64" t="s">
        <v>28</v>
      </c>
      <c r="J32" s="63"/>
      <c r="K32" s="65" t="s">
        <v>29</v>
      </c>
    </row>
    <row r="33" spans="1:12" s="4" customFormat="1" ht="18">
      <c r="A33" s="55"/>
      <c r="B33" s="55"/>
      <c r="C33" s="55"/>
      <c r="D33" s="55"/>
      <c r="E33" s="55"/>
      <c r="F33" s="55"/>
      <c r="G33" s="55"/>
      <c r="H33" s="55"/>
      <c r="I33" s="57"/>
      <c r="J33" s="57"/>
      <c r="K33" s="58"/>
    </row>
    <row r="34" spans="1:12" s="4" customFormat="1" ht="18">
      <c r="A34" s="55" t="s">
        <v>30</v>
      </c>
      <c r="B34" s="55"/>
      <c r="C34" s="55"/>
      <c r="D34" s="55"/>
      <c r="E34" s="55"/>
      <c r="F34" s="55"/>
      <c r="G34" s="55"/>
      <c r="H34" s="55"/>
      <c r="I34" s="57"/>
      <c r="J34" s="57"/>
      <c r="K34" s="58"/>
    </row>
    <row r="35" spans="1:12" s="4" customFormat="1" ht="18.75" thickBot="1">
      <c r="A35" s="55"/>
      <c r="B35" s="55"/>
      <c r="C35" s="55"/>
      <c r="D35" s="55"/>
      <c r="E35" s="55"/>
      <c r="F35" s="55"/>
      <c r="G35" s="55"/>
      <c r="H35" s="55"/>
      <c r="I35" s="57"/>
      <c r="J35" s="57"/>
      <c r="K35" s="58"/>
    </row>
    <row r="36" spans="1:12" s="5" customFormat="1" ht="36.75" thickBot="1">
      <c r="A36" s="66" t="s">
        <v>31</v>
      </c>
      <c r="B36" s="106"/>
      <c r="C36" s="107"/>
      <c r="D36" s="67" t="e">
        <f>VLOOKUP(B36,Sheet2!D:E,2,FALSE)</f>
        <v>#N/A</v>
      </c>
      <c r="E36" s="68">
        <v>2025</v>
      </c>
      <c r="F36" s="66"/>
      <c r="G36" s="66"/>
      <c r="H36" s="66" t="s">
        <v>32</v>
      </c>
      <c r="I36" s="66" t="s">
        <v>33</v>
      </c>
      <c r="J36" s="66" t="s">
        <v>34</v>
      </c>
      <c r="K36" s="69" t="s">
        <v>35</v>
      </c>
    </row>
    <row r="37" spans="1:12" s="4" customFormat="1" ht="18">
      <c r="A37" s="55"/>
      <c r="B37" s="55"/>
      <c r="C37" s="55"/>
      <c r="D37" s="55"/>
      <c r="E37" s="55"/>
      <c r="F37" s="55"/>
      <c r="G37" s="55"/>
      <c r="H37" s="55"/>
      <c r="I37" s="57"/>
      <c r="J37" s="57"/>
      <c r="K37" s="58"/>
    </row>
    <row r="38" spans="1:12" s="6" customFormat="1" ht="32.1" customHeight="1" thickBot="1">
      <c r="A38" s="100" t="s">
        <v>36</v>
      </c>
      <c r="B38" s="100"/>
      <c r="C38" s="100"/>
      <c r="D38" s="100"/>
      <c r="E38" s="100"/>
      <c r="F38" s="100"/>
      <c r="G38" s="70"/>
      <c r="H38" s="71"/>
      <c r="I38" s="72"/>
      <c r="J38" s="72"/>
      <c r="K38" s="72"/>
    </row>
    <row r="39" spans="1:12" s="6" customFormat="1" ht="32.1" customHeight="1" thickBot="1">
      <c r="A39" s="97" t="s">
        <v>37</v>
      </c>
      <c r="B39" s="97"/>
      <c r="C39" s="97"/>
      <c r="D39" s="97"/>
      <c r="E39" s="97"/>
      <c r="F39" s="97"/>
      <c r="G39" s="73"/>
      <c r="H39" s="74"/>
      <c r="I39" s="75">
        <v>19</v>
      </c>
      <c r="J39" s="76"/>
      <c r="K39" s="76"/>
    </row>
    <row r="40" spans="1:12" s="6" customFormat="1" ht="32.1" customHeight="1" thickBot="1">
      <c r="A40" s="97" t="s">
        <v>38</v>
      </c>
      <c r="B40" s="97"/>
      <c r="C40" s="97"/>
      <c r="D40" s="97"/>
      <c r="E40" s="97"/>
      <c r="F40" s="97"/>
      <c r="G40" s="73"/>
      <c r="H40" s="74"/>
      <c r="I40" s="75">
        <v>19</v>
      </c>
      <c r="J40" s="76"/>
      <c r="K40" s="76"/>
    </row>
    <row r="41" spans="1:12" s="6" customFormat="1" ht="32.1" customHeight="1" thickBot="1">
      <c r="A41" s="100" t="s">
        <v>39</v>
      </c>
      <c r="B41" s="100"/>
      <c r="C41" s="100"/>
      <c r="D41" s="100"/>
      <c r="E41" s="100"/>
      <c r="F41" s="100"/>
      <c r="G41" s="70"/>
      <c r="H41" s="77"/>
      <c r="I41" s="70"/>
      <c r="J41" s="70"/>
      <c r="K41" s="70"/>
    </row>
    <row r="42" spans="1:12" s="12" customFormat="1" ht="32.1" customHeight="1" thickBot="1">
      <c r="A42" s="111" t="s">
        <v>40</v>
      </c>
      <c r="B42" s="111"/>
      <c r="C42" s="111"/>
      <c r="D42" s="111"/>
      <c r="E42" s="111"/>
      <c r="F42" s="111"/>
      <c r="G42" s="67"/>
      <c r="H42" s="78"/>
      <c r="I42" s="79">
        <v>37</v>
      </c>
      <c r="J42" s="80"/>
      <c r="K42" s="80"/>
      <c r="L42" s="6"/>
    </row>
    <row r="43" spans="1:12" s="12" customFormat="1" ht="32.1" customHeight="1" thickBot="1">
      <c r="A43" s="111" t="s">
        <v>41</v>
      </c>
      <c r="B43" s="111"/>
      <c r="C43" s="111"/>
      <c r="D43" s="111"/>
      <c r="E43" s="111"/>
      <c r="F43" s="111"/>
      <c r="G43" s="67"/>
      <c r="H43" s="78"/>
      <c r="I43" s="79">
        <v>19</v>
      </c>
      <c r="J43" s="80"/>
      <c r="K43" s="80"/>
      <c r="L43" s="6"/>
    </row>
    <row r="44" spans="1:12" s="6" customFormat="1" ht="32.1" customHeight="1" thickBot="1">
      <c r="A44" s="111" t="s">
        <v>42</v>
      </c>
      <c r="B44" s="111"/>
      <c r="C44" s="111"/>
      <c r="D44" s="111"/>
      <c r="E44" s="111"/>
      <c r="F44" s="111"/>
      <c r="G44" s="67" t="s">
        <v>43</v>
      </c>
      <c r="H44" s="78"/>
      <c r="I44" s="79">
        <v>297</v>
      </c>
      <c r="J44" s="79">
        <v>247</v>
      </c>
      <c r="K44" s="81">
        <f>H44*J44</f>
        <v>0</v>
      </c>
    </row>
    <row r="45" spans="1:12" s="6" customFormat="1" ht="32.1" customHeight="1">
      <c r="A45" s="100" t="s">
        <v>44</v>
      </c>
      <c r="B45" s="100"/>
      <c r="C45" s="100"/>
      <c r="D45" s="100"/>
      <c r="E45" s="100"/>
      <c r="F45" s="100"/>
      <c r="G45" s="77"/>
      <c r="H45" s="77"/>
      <c r="I45" s="70"/>
      <c r="J45" s="70"/>
      <c r="K45" s="82"/>
    </row>
    <row r="46" spans="1:12" s="6" customFormat="1" ht="32.1" customHeight="1" thickBot="1">
      <c r="A46" s="112" t="s">
        <v>45</v>
      </c>
      <c r="B46" s="112"/>
      <c r="C46" s="112"/>
      <c r="D46" s="112"/>
      <c r="E46" s="112"/>
      <c r="F46" s="112"/>
      <c r="G46" s="83"/>
      <c r="H46" s="84"/>
      <c r="I46" s="85"/>
      <c r="J46" s="85"/>
      <c r="K46" s="86"/>
    </row>
    <row r="47" spans="1:12" s="6" customFormat="1" ht="32.1" customHeight="1" thickBot="1">
      <c r="A47" s="111" t="s">
        <v>46</v>
      </c>
      <c r="B47" s="111"/>
      <c r="C47" s="111"/>
      <c r="D47" s="111"/>
      <c r="E47" s="111"/>
      <c r="F47" s="111"/>
      <c r="G47" s="67" t="s">
        <v>47</v>
      </c>
      <c r="H47" s="78"/>
      <c r="I47" s="87">
        <v>107</v>
      </c>
      <c r="J47" s="87">
        <v>127</v>
      </c>
      <c r="K47" s="88">
        <f t="shared" ref="K47:K54" si="0">H47*J47</f>
        <v>0</v>
      </c>
    </row>
    <row r="48" spans="1:12" s="6" customFormat="1" ht="32.1" customHeight="1" thickBot="1">
      <c r="A48" s="111" t="s">
        <v>48</v>
      </c>
      <c r="B48" s="111"/>
      <c r="C48" s="111"/>
      <c r="D48" s="111"/>
      <c r="E48" s="111"/>
      <c r="F48" s="111"/>
      <c r="G48" s="67" t="s">
        <v>49</v>
      </c>
      <c r="H48" s="78"/>
      <c r="I48" s="87">
        <v>357</v>
      </c>
      <c r="J48" s="87">
        <v>18</v>
      </c>
      <c r="K48" s="88">
        <f t="shared" si="0"/>
        <v>0</v>
      </c>
    </row>
    <row r="49" spans="1:12" s="6" customFormat="1" ht="32.1" customHeight="1" thickBot="1">
      <c r="A49" s="111" t="s">
        <v>50</v>
      </c>
      <c r="B49" s="111"/>
      <c r="C49" s="111"/>
      <c r="D49" s="111"/>
      <c r="E49" s="111"/>
      <c r="F49" s="111"/>
      <c r="G49" s="67" t="s">
        <v>49</v>
      </c>
      <c r="H49" s="78"/>
      <c r="I49" s="87">
        <v>146</v>
      </c>
      <c r="J49" s="87">
        <v>18</v>
      </c>
      <c r="K49" s="88">
        <f t="shared" si="0"/>
        <v>0</v>
      </c>
    </row>
    <row r="50" spans="1:12" s="6" customFormat="1" ht="32.1" customHeight="1" thickBot="1">
      <c r="A50" s="111" t="s">
        <v>51</v>
      </c>
      <c r="B50" s="111"/>
      <c r="C50" s="111"/>
      <c r="D50" s="111"/>
      <c r="E50" s="111"/>
      <c r="F50" s="111"/>
      <c r="G50" s="67" t="s">
        <v>52</v>
      </c>
      <c r="H50" s="78"/>
      <c r="I50" s="80"/>
      <c r="J50" s="79">
        <v>35</v>
      </c>
      <c r="K50" s="88">
        <f t="shared" si="0"/>
        <v>0</v>
      </c>
    </row>
    <row r="51" spans="1:12" s="6" customFormat="1" ht="32.1" customHeight="1" thickBot="1">
      <c r="A51" s="111" t="s">
        <v>53</v>
      </c>
      <c r="B51" s="111"/>
      <c r="C51" s="111"/>
      <c r="D51" s="111"/>
      <c r="E51" s="111"/>
      <c r="F51" s="111"/>
      <c r="G51" s="67" t="s">
        <v>52</v>
      </c>
      <c r="H51" s="78"/>
      <c r="I51" s="80"/>
      <c r="J51" s="79">
        <v>35</v>
      </c>
      <c r="K51" s="88">
        <f t="shared" si="0"/>
        <v>0</v>
      </c>
    </row>
    <row r="52" spans="1:12" s="6" customFormat="1" ht="32.1" customHeight="1" thickBot="1">
      <c r="A52" s="111" t="s">
        <v>54</v>
      </c>
      <c r="B52" s="111"/>
      <c r="C52" s="111"/>
      <c r="D52" s="111"/>
      <c r="E52" s="111"/>
      <c r="F52" s="111"/>
      <c r="G52" s="67" t="s">
        <v>55</v>
      </c>
      <c r="H52" s="78"/>
      <c r="I52" s="79">
        <v>357</v>
      </c>
      <c r="J52" s="79">
        <v>52</v>
      </c>
      <c r="K52" s="88">
        <f t="shared" si="0"/>
        <v>0</v>
      </c>
    </row>
    <row r="53" spans="1:12" s="6" customFormat="1" ht="32.1" customHeight="1" thickBot="1">
      <c r="A53" s="111" t="s">
        <v>56</v>
      </c>
      <c r="B53" s="111"/>
      <c r="C53" s="111"/>
      <c r="D53" s="111"/>
      <c r="E53" s="111"/>
      <c r="F53" s="111"/>
      <c r="G53" s="67" t="s">
        <v>55</v>
      </c>
      <c r="H53" s="78"/>
      <c r="I53" s="79">
        <v>146</v>
      </c>
      <c r="J53" s="79">
        <v>52</v>
      </c>
      <c r="K53" s="88">
        <f t="shared" si="0"/>
        <v>0</v>
      </c>
    </row>
    <row r="54" spans="1:12" s="6" customFormat="1" ht="32.1" customHeight="1" thickBot="1">
      <c r="A54" s="111" t="s">
        <v>57</v>
      </c>
      <c r="B54" s="111"/>
      <c r="C54" s="111"/>
      <c r="D54" s="111"/>
      <c r="E54" s="111"/>
      <c r="F54" s="111"/>
      <c r="G54" s="67" t="s">
        <v>58</v>
      </c>
      <c r="H54" s="78"/>
      <c r="I54" s="79">
        <v>19</v>
      </c>
      <c r="J54" s="79">
        <v>67</v>
      </c>
      <c r="K54" s="88">
        <f t="shared" si="0"/>
        <v>0</v>
      </c>
    </row>
    <row r="55" spans="1:12" s="35" customFormat="1" ht="32.1" customHeight="1" thickBot="1">
      <c r="A55" s="112" t="s">
        <v>59</v>
      </c>
      <c r="B55" s="112"/>
      <c r="C55" s="112"/>
      <c r="D55" s="112"/>
      <c r="E55" s="112"/>
      <c r="F55" s="112"/>
      <c r="G55" s="83"/>
      <c r="H55" s="84"/>
      <c r="I55" s="85"/>
      <c r="J55" s="85"/>
      <c r="K55" s="86"/>
      <c r="L55" s="6"/>
    </row>
    <row r="56" spans="1:12" s="6" customFormat="1" ht="32.1" customHeight="1" thickBot="1">
      <c r="A56" s="111" t="s">
        <v>60</v>
      </c>
      <c r="B56" s="111"/>
      <c r="C56" s="111"/>
      <c r="D56" s="111"/>
      <c r="E56" s="111"/>
      <c r="F56" s="111"/>
      <c r="G56" s="67" t="s">
        <v>61</v>
      </c>
      <c r="H56" s="78"/>
      <c r="I56" s="79">
        <v>357</v>
      </c>
      <c r="J56" s="79">
        <v>127</v>
      </c>
      <c r="K56" s="81">
        <f t="shared" ref="K56:K63" si="1">H56*J56</f>
        <v>0</v>
      </c>
    </row>
    <row r="57" spans="1:12" s="6" customFormat="1" ht="32.1" customHeight="1" thickBot="1">
      <c r="A57" s="111" t="s">
        <v>62</v>
      </c>
      <c r="B57" s="111"/>
      <c r="C57" s="111"/>
      <c r="D57" s="111"/>
      <c r="E57" s="111"/>
      <c r="F57" s="111"/>
      <c r="G57" s="67" t="s">
        <v>63</v>
      </c>
      <c r="H57" s="78"/>
      <c r="I57" s="79">
        <v>146</v>
      </c>
      <c r="J57" s="79">
        <v>127</v>
      </c>
      <c r="K57" s="81">
        <f t="shared" si="1"/>
        <v>0</v>
      </c>
    </row>
    <row r="58" spans="1:12" s="6" customFormat="1" ht="32.1" customHeight="1" thickBot="1">
      <c r="A58" s="111" t="s">
        <v>64</v>
      </c>
      <c r="B58" s="111"/>
      <c r="C58" s="111"/>
      <c r="D58" s="111"/>
      <c r="E58" s="111"/>
      <c r="F58" s="111"/>
      <c r="G58" s="67" t="s">
        <v>65</v>
      </c>
      <c r="H58" s="78"/>
      <c r="I58" s="79">
        <v>35</v>
      </c>
      <c r="J58" s="79">
        <v>199</v>
      </c>
      <c r="K58" s="81">
        <f t="shared" si="1"/>
        <v>0</v>
      </c>
    </row>
    <row r="59" spans="1:12" s="6" customFormat="1" ht="32.1" customHeight="1" thickBot="1">
      <c r="A59" s="111" t="s">
        <v>66</v>
      </c>
      <c r="B59" s="111"/>
      <c r="C59" s="111"/>
      <c r="D59" s="111"/>
      <c r="E59" s="111"/>
      <c r="F59" s="111"/>
      <c r="G59" s="67" t="s">
        <v>67</v>
      </c>
      <c r="H59" s="78"/>
      <c r="I59" s="80"/>
      <c r="J59" s="79">
        <v>234</v>
      </c>
      <c r="K59" s="81">
        <f t="shared" si="1"/>
        <v>0</v>
      </c>
    </row>
    <row r="60" spans="1:12" s="6" customFormat="1" ht="32.1" customHeight="1" thickBot="1">
      <c r="A60" s="111" t="s">
        <v>68</v>
      </c>
      <c r="B60" s="111"/>
      <c r="C60" s="111"/>
      <c r="D60" s="111"/>
      <c r="E60" s="111"/>
      <c r="F60" s="111"/>
      <c r="G60" s="67" t="s">
        <v>69</v>
      </c>
      <c r="H60" s="78"/>
      <c r="I60" s="80"/>
      <c r="J60" s="79">
        <v>35</v>
      </c>
      <c r="K60" s="81">
        <f t="shared" si="1"/>
        <v>0</v>
      </c>
    </row>
    <row r="61" spans="1:12" s="6" customFormat="1" ht="32.1" customHeight="1" thickBot="1">
      <c r="A61" s="111" t="s">
        <v>70</v>
      </c>
      <c r="B61" s="111"/>
      <c r="C61" s="111"/>
      <c r="D61" s="111"/>
      <c r="E61" s="111"/>
      <c r="F61" s="111"/>
      <c r="G61" s="67" t="s">
        <v>71</v>
      </c>
      <c r="H61" s="78"/>
      <c r="I61" s="79">
        <v>357</v>
      </c>
      <c r="J61" s="79">
        <v>52</v>
      </c>
      <c r="K61" s="81">
        <f t="shared" si="1"/>
        <v>0</v>
      </c>
    </row>
    <row r="62" spans="1:12" s="6" customFormat="1" ht="32.1" customHeight="1" thickBot="1">
      <c r="A62" s="111" t="s">
        <v>72</v>
      </c>
      <c r="B62" s="111"/>
      <c r="C62" s="111"/>
      <c r="D62" s="111"/>
      <c r="E62" s="111"/>
      <c r="F62" s="111"/>
      <c r="G62" s="89" t="s">
        <v>73</v>
      </c>
      <c r="H62" s="78"/>
      <c r="I62" s="79">
        <v>146</v>
      </c>
      <c r="J62" s="79">
        <v>52</v>
      </c>
      <c r="K62" s="81">
        <f t="shared" si="1"/>
        <v>0</v>
      </c>
    </row>
    <row r="63" spans="1:12" s="6" customFormat="1" ht="32.1" customHeight="1" thickBot="1">
      <c r="A63" s="111" t="s">
        <v>74</v>
      </c>
      <c r="B63" s="111"/>
      <c r="C63" s="111"/>
      <c r="D63" s="111"/>
      <c r="E63" s="111"/>
      <c r="F63" s="111"/>
      <c r="G63" s="89" t="s">
        <v>75</v>
      </c>
      <c r="H63" s="78"/>
      <c r="I63" s="80"/>
      <c r="J63" s="79">
        <v>35</v>
      </c>
      <c r="K63" s="81">
        <f t="shared" si="1"/>
        <v>0</v>
      </c>
    </row>
    <row r="64" spans="1:12" s="14" customFormat="1" ht="32.1" customHeight="1" thickBot="1">
      <c r="A64" s="113" t="s">
        <v>76</v>
      </c>
      <c r="B64" s="113"/>
      <c r="C64" s="113"/>
      <c r="D64" s="113"/>
      <c r="E64" s="113"/>
      <c r="F64" s="113"/>
      <c r="G64" s="89"/>
      <c r="H64" s="78"/>
      <c r="I64" s="79">
        <v>19</v>
      </c>
      <c r="J64" s="90"/>
      <c r="K64" s="90"/>
      <c r="L64" s="6"/>
    </row>
    <row r="65" spans="1:12" s="6" customFormat="1" ht="32.1" customHeight="1" thickBot="1">
      <c r="A65" s="100" t="s">
        <v>77</v>
      </c>
      <c r="B65" s="100"/>
      <c r="C65" s="100"/>
      <c r="D65" s="100"/>
      <c r="E65" s="100"/>
      <c r="F65" s="100"/>
      <c r="G65" s="77"/>
      <c r="H65" s="77"/>
      <c r="I65" s="70"/>
      <c r="J65" s="70"/>
      <c r="K65" s="82"/>
    </row>
    <row r="66" spans="1:12" s="6" customFormat="1" ht="32.1" customHeight="1" thickBot="1">
      <c r="A66" s="111" t="s">
        <v>78</v>
      </c>
      <c r="B66" s="111"/>
      <c r="C66" s="111"/>
      <c r="D66" s="111"/>
      <c r="E66" s="111"/>
      <c r="F66" s="111"/>
      <c r="G66" s="67" t="s">
        <v>79</v>
      </c>
      <c r="H66" s="78"/>
      <c r="I66" s="79">
        <v>39</v>
      </c>
      <c r="J66" s="79">
        <v>18</v>
      </c>
      <c r="K66" s="81">
        <f>H66*J66</f>
        <v>0</v>
      </c>
    </row>
    <row r="67" spans="1:12" s="6" customFormat="1" ht="32.1" customHeight="1" thickBot="1">
      <c r="A67" s="111" t="s">
        <v>80</v>
      </c>
      <c r="B67" s="111"/>
      <c r="C67" s="111"/>
      <c r="D67" s="111"/>
      <c r="E67" s="111"/>
      <c r="F67" s="111"/>
      <c r="G67" s="67" t="s">
        <v>81</v>
      </c>
      <c r="H67" s="78"/>
      <c r="I67" s="79">
        <v>74</v>
      </c>
      <c r="J67" s="79">
        <v>18</v>
      </c>
      <c r="K67" s="81">
        <f>H67*J67</f>
        <v>0</v>
      </c>
    </row>
    <row r="68" spans="1:12" s="6" customFormat="1" ht="32.1" customHeight="1" thickBot="1">
      <c r="A68" s="111" t="s">
        <v>82</v>
      </c>
      <c r="B68" s="111"/>
      <c r="C68" s="111"/>
      <c r="D68" s="111"/>
      <c r="E68" s="111"/>
      <c r="F68" s="111"/>
      <c r="G68" s="67" t="s">
        <v>83</v>
      </c>
      <c r="H68" s="78"/>
      <c r="I68" s="79">
        <v>154</v>
      </c>
      <c r="J68" s="79">
        <v>18</v>
      </c>
      <c r="K68" s="81">
        <f>H68*J68</f>
        <v>0</v>
      </c>
    </row>
    <row r="69" spans="1:12" s="6" customFormat="1" ht="32.1" customHeight="1" thickBot="1">
      <c r="A69" s="111" t="s">
        <v>84</v>
      </c>
      <c r="B69" s="111"/>
      <c r="C69" s="111"/>
      <c r="D69" s="111"/>
      <c r="E69" s="111"/>
      <c r="F69" s="111"/>
      <c r="G69" s="67" t="s">
        <v>85</v>
      </c>
      <c r="H69" s="78"/>
      <c r="I69" s="79">
        <v>19</v>
      </c>
      <c r="J69" s="79">
        <v>18</v>
      </c>
      <c r="K69" s="81">
        <f>H69*J69</f>
        <v>0</v>
      </c>
    </row>
    <row r="70" spans="1:12" s="4" customFormat="1" ht="18">
      <c r="A70" s="55"/>
      <c r="B70" s="55"/>
      <c r="C70" s="55"/>
      <c r="D70" s="55"/>
      <c r="E70" s="55"/>
      <c r="F70" s="55"/>
      <c r="G70" s="55"/>
      <c r="H70" s="55"/>
      <c r="I70" s="57"/>
      <c r="J70" s="57"/>
      <c r="K70" s="58"/>
      <c r="L70" s="6"/>
    </row>
    <row r="71" spans="1:12" s="4" customFormat="1" ht="32.1" customHeight="1">
      <c r="A71" s="55"/>
      <c r="B71" s="55"/>
      <c r="C71" s="55"/>
      <c r="D71" s="55"/>
      <c r="E71" s="55"/>
      <c r="F71" s="91" t="s">
        <v>86</v>
      </c>
      <c r="G71" s="91"/>
      <c r="H71" s="55"/>
      <c r="I71" s="57"/>
      <c r="J71" s="133">
        <f>SUM(K39:K70)</f>
        <v>0</v>
      </c>
      <c r="K71" s="133"/>
      <c r="L71" s="6"/>
    </row>
    <row r="72" spans="1:12" s="4" customFormat="1" ht="18.75" thickBot="1">
      <c r="A72" s="55"/>
      <c r="B72" s="55"/>
      <c r="C72" s="55"/>
      <c r="D72" s="55"/>
      <c r="E72" s="55"/>
      <c r="F72" s="55"/>
      <c r="G72" s="55"/>
      <c r="H72" s="55"/>
      <c r="I72" s="57"/>
      <c r="J72" s="57"/>
      <c r="K72" s="58"/>
      <c r="L72" s="6"/>
    </row>
    <row r="73" spans="1:12" s="4" customFormat="1" ht="18">
      <c r="A73" s="92" t="s">
        <v>87</v>
      </c>
      <c r="B73" s="62"/>
      <c r="C73" s="116"/>
      <c r="D73" s="117"/>
      <c r="E73" s="117"/>
      <c r="F73" s="117"/>
      <c r="G73" s="117"/>
      <c r="H73" s="117"/>
      <c r="I73" s="117"/>
      <c r="J73" s="117"/>
      <c r="K73" s="118"/>
      <c r="L73" s="6"/>
    </row>
    <row r="74" spans="1:12" s="4" customFormat="1" ht="18">
      <c r="A74" s="62"/>
      <c r="B74" s="62"/>
      <c r="C74" s="119"/>
      <c r="D74" s="120"/>
      <c r="E74" s="120"/>
      <c r="F74" s="120"/>
      <c r="G74" s="120"/>
      <c r="H74" s="120"/>
      <c r="I74" s="120"/>
      <c r="J74" s="120"/>
      <c r="K74" s="121"/>
      <c r="L74" s="6"/>
    </row>
    <row r="75" spans="1:12" s="4" customFormat="1" ht="18.75" thickBot="1">
      <c r="A75" s="62"/>
      <c r="B75" s="62"/>
      <c r="C75" s="122"/>
      <c r="D75" s="123"/>
      <c r="E75" s="123"/>
      <c r="F75" s="123"/>
      <c r="G75" s="123"/>
      <c r="H75" s="123"/>
      <c r="I75" s="123"/>
      <c r="J75" s="123"/>
      <c r="K75" s="124"/>
      <c r="L75" s="6"/>
    </row>
    <row r="76" spans="1:12" s="4" customFormat="1" ht="18">
      <c r="A76" s="62"/>
      <c r="B76" s="62"/>
      <c r="C76" s="62"/>
      <c r="D76" s="62"/>
      <c r="E76" s="62"/>
      <c r="F76" s="62"/>
      <c r="G76" s="62"/>
      <c r="H76" s="62"/>
      <c r="I76" s="93"/>
      <c r="J76" s="93"/>
      <c r="K76" s="94"/>
      <c r="L76" s="6"/>
    </row>
    <row r="77" spans="1:12" s="4" customFormat="1" ht="18">
      <c r="A77" s="92" t="s">
        <v>88</v>
      </c>
      <c r="B77" s="62"/>
      <c r="C77" s="62"/>
      <c r="D77" s="62"/>
      <c r="E77" s="62"/>
      <c r="F77" s="62"/>
      <c r="G77" s="62"/>
      <c r="H77" s="62"/>
      <c r="I77" s="93"/>
      <c r="J77" s="93"/>
      <c r="K77" s="94"/>
      <c r="L77" s="6"/>
    </row>
    <row r="78" spans="1:12" s="4" customFormat="1" ht="18">
      <c r="A78" s="62"/>
      <c r="B78" s="62"/>
      <c r="C78" s="62"/>
      <c r="D78" s="62"/>
      <c r="E78" s="62"/>
      <c r="F78" s="62"/>
      <c r="G78" s="62"/>
      <c r="H78" s="62"/>
      <c r="I78" s="93"/>
      <c r="J78" s="93"/>
      <c r="K78" s="94"/>
      <c r="L78" s="6"/>
    </row>
    <row r="79" spans="1:12" s="4" customFormat="1" ht="42.75" customHeight="1">
      <c r="A79" s="125" t="s">
        <v>89</v>
      </c>
      <c r="B79" s="125"/>
      <c r="C79" s="125"/>
      <c r="D79" s="125"/>
      <c r="E79" s="125"/>
      <c r="F79" s="125"/>
      <c r="G79" s="125"/>
      <c r="H79" s="125"/>
      <c r="I79" s="125"/>
      <c r="J79" s="125"/>
      <c r="K79" s="125"/>
      <c r="L79" s="6"/>
    </row>
    <row r="80" spans="1:12" s="4" customFormat="1" ht="18.75" thickBot="1">
      <c r="A80" s="62"/>
      <c r="B80" s="62"/>
      <c r="C80" s="62"/>
      <c r="D80" s="62"/>
      <c r="E80" s="62"/>
      <c r="F80" s="62"/>
      <c r="G80" s="62"/>
      <c r="H80" s="62"/>
      <c r="I80" s="93"/>
      <c r="J80" s="93"/>
      <c r="K80" s="94"/>
      <c r="L80" s="6"/>
    </row>
    <row r="81" spans="1:12" s="36" customFormat="1" ht="30" customHeight="1">
      <c r="A81" s="126" t="s">
        <v>90</v>
      </c>
      <c r="B81" s="127"/>
      <c r="C81" s="128" t="s">
        <v>91</v>
      </c>
      <c r="D81" s="128"/>
      <c r="E81" s="128"/>
      <c r="F81" s="127" t="s">
        <v>92</v>
      </c>
      <c r="G81" s="127"/>
      <c r="H81" s="127"/>
      <c r="I81" s="127"/>
      <c r="J81" s="127"/>
      <c r="K81" s="129"/>
      <c r="L81" s="6"/>
    </row>
    <row r="82" spans="1:12" s="4" customFormat="1" ht="60" customHeight="1">
      <c r="A82" s="114"/>
      <c r="B82" s="115"/>
      <c r="C82" s="130"/>
      <c r="D82" s="130"/>
      <c r="E82" s="130"/>
      <c r="F82" s="115"/>
      <c r="G82" s="115"/>
      <c r="H82" s="115"/>
      <c r="I82" s="115"/>
      <c r="J82" s="115"/>
      <c r="K82" s="131"/>
      <c r="L82" s="6"/>
    </row>
    <row r="83" spans="1:12" s="4" customFormat="1" ht="60" customHeight="1">
      <c r="A83" s="114"/>
      <c r="B83" s="115"/>
      <c r="C83" s="130"/>
      <c r="D83" s="130"/>
      <c r="E83" s="130"/>
      <c r="F83" s="115"/>
      <c r="G83" s="115"/>
      <c r="H83" s="115"/>
      <c r="I83" s="115"/>
      <c r="J83" s="115"/>
      <c r="K83" s="131"/>
      <c r="L83" s="6"/>
    </row>
    <row r="84" spans="1:12" s="4" customFormat="1" ht="60" customHeight="1">
      <c r="A84" s="114"/>
      <c r="B84" s="115"/>
      <c r="C84" s="130"/>
      <c r="D84" s="130"/>
      <c r="E84" s="130"/>
      <c r="F84" s="115"/>
      <c r="G84" s="115"/>
      <c r="H84" s="115"/>
      <c r="I84" s="115"/>
      <c r="J84" s="115"/>
      <c r="K84" s="131"/>
      <c r="L84" s="6"/>
    </row>
    <row r="85" spans="1:12" s="4" customFormat="1" ht="60" customHeight="1">
      <c r="A85" s="114"/>
      <c r="B85" s="115"/>
      <c r="C85" s="130"/>
      <c r="D85" s="130"/>
      <c r="E85" s="130"/>
      <c r="F85" s="115"/>
      <c r="G85" s="115"/>
      <c r="H85" s="115"/>
      <c r="I85" s="115"/>
      <c r="J85" s="115"/>
      <c r="K85" s="131"/>
      <c r="L85" s="6"/>
    </row>
    <row r="86" spans="1:12" s="4" customFormat="1" ht="60" customHeight="1">
      <c r="A86" s="114"/>
      <c r="B86" s="115"/>
      <c r="C86" s="130"/>
      <c r="D86" s="130"/>
      <c r="E86" s="130"/>
      <c r="F86" s="115"/>
      <c r="G86" s="115"/>
      <c r="H86" s="115"/>
      <c r="I86" s="115"/>
      <c r="J86" s="115"/>
      <c r="K86" s="131"/>
      <c r="L86" s="6"/>
    </row>
    <row r="87" spans="1:12" s="4" customFormat="1" ht="60" customHeight="1">
      <c r="A87" s="114"/>
      <c r="B87" s="115"/>
      <c r="C87" s="130"/>
      <c r="D87" s="130"/>
      <c r="E87" s="130"/>
      <c r="F87" s="115"/>
      <c r="G87" s="115"/>
      <c r="H87" s="115"/>
      <c r="I87" s="115"/>
      <c r="J87" s="115"/>
      <c r="K87" s="131"/>
      <c r="L87" s="6"/>
    </row>
    <row r="88" spans="1:12" s="4" customFormat="1" ht="60" customHeight="1">
      <c r="A88" s="114"/>
      <c r="B88" s="115"/>
      <c r="C88" s="130"/>
      <c r="D88" s="130"/>
      <c r="E88" s="130"/>
      <c r="F88" s="115"/>
      <c r="G88" s="115"/>
      <c r="H88" s="115"/>
      <c r="I88" s="115"/>
      <c r="J88" s="115"/>
      <c r="K88" s="131"/>
      <c r="L88" s="6"/>
    </row>
    <row r="89" spans="1:12" s="4" customFormat="1" ht="60" customHeight="1">
      <c r="A89" s="114"/>
      <c r="B89" s="115"/>
      <c r="C89" s="130"/>
      <c r="D89" s="130"/>
      <c r="E89" s="130"/>
      <c r="F89" s="115"/>
      <c r="G89" s="115"/>
      <c r="H89" s="115"/>
      <c r="I89" s="115"/>
      <c r="J89" s="115"/>
      <c r="K89" s="131"/>
      <c r="L89" s="6"/>
    </row>
    <row r="90" spans="1:12" s="4" customFormat="1" ht="60" customHeight="1">
      <c r="A90" s="114"/>
      <c r="B90" s="115"/>
      <c r="C90" s="130"/>
      <c r="D90" s="130"/>
      <c r="E90" s="130"/>
      <c r="F90" s="115"/>
      <c r="G90" s="115"/>
      <c r="H90" s="115"/>
      <c r="I90" s="115"/>
      <c r="J90" s="115"/>
      <c r="K90" s="131"/>
    </row>
    <row r="91" spans="1:12"/>
  </sheetData>
  <sheetProtection algorithmName="SHA-512" hashValue="OPfW3xcVmAtmn5VFp14r0j9BbNK0lrHZkByi7nApuOWNarSHeEdnfltVsGKz8DyXTfPsGL9cRgfN49HzUqY3sw==" saltValue="cI8G7Jgd8+If12vetOirZQ==" spinCount="100000" sheet="1" selectLockedCells="1"/>
  <mergeCells count="85">
    <mergeCell ref="B19:D20"/>
    <mergeCell ref="E19:F20"/>
    <mergeCell ref="B21:D22"/>
    <mergeCell ref="E21:F22"/>
    <mergeCell ref="B11:D12"/>
    <mergeCell ref="E11:F12"/>
    <mergeCell ref="B13:D14"/>
    <mergeCell ref="E13:F14"/>
    <mergeCell ref="B15:D16"/>
    <mergeCell ref="E15:F16"/>
    <mergeCell ref="B17:D18"/>
    <mergeCell ref="E17:F18"/>
    <mergeCell ref="G13:H15"/>
    <mergeCell ref="J71:K71"/>
    <mergeCell ref="C90:E90"/>
    <mergeCell ref="F90:K90"/>
    <mergeCell ref="C87:E87"/>
    <mergeCell ref="F87:K87"/>
    <mergeCell ref="C88:E88"/>
    <mergeCell ref="F88:K88"/>
    <mergeCell ref="C89:E89"/>
    <mergeCell ref="F89:K89"/>
    <mergeCell ref="C85:E85"/>
    <mergeCell ref="F85:K85"/>
    <mergeCell ref="C86:E86"/>
    <mergeCell ref="F86:K86"/>
    <mergeCell ref="C82:E82"/>
    <mergeCell ref="F82:K82"/>
    <mergeCell ref="A87:B87"/>
    <mergeCell ref="A88:B88"/>
    <mergeCell ref="A89:B89"/>
    <mergeCell ref="A90:B90"/>
    <mergeCell ref="A86:B86"/>
    <mergeCell ref="A83:B83"/>
    <mergeCell ref="A84:B84"/>
    <mergeCell ref="C83:E83"/>
    <mergeCell ref="F83:K83"/>
    <mergeCell ref="C84:E84"/>
    <mergeCell ref="F84:K84"/>
    <mergeCell ref="A61:F61"/>
    <mergeCell ref="A62:F62"/>
    <mergeCell ref="A63:F63"/>
    <mergeCell ref="A64:F64"/>
    <mergeCell ref="A85:B85"/>
    <mergeCell ref="C73:K75"/>
    <mergeCell ref="A79:K79"/>
    <mergeCell ref="A81:B81"/>
    <mergeCell ref="C81:E81"/>
    <mergeCell ref="F81:K81"/>
    <mergeCell ref="A65:F65"/>
    <mergeCell ref="A66:F66"/>
    <mergeCell ref="A67:F67"/>
    <mergeCell ref="A68:F68"/>
    <mergeCell ref="A69:F69"/>
    <mergeCell ref="A82:B82"/>
    <mergeCell ref="A59:F59"/>
    <mergeCell ref="A60:F60"/>
    <mergeCell ref="A50:F50"/>
    <mergeCell ref="A51:F51"/>
    <mergeCell ref="A52:F52"/>
    <mergeCell ref="A53:F53"/>
    <mergeCell ref="A54:F54"/>
    <mergeCell ref="A55:F55"/>
    <mergeCell ref="A56:F56"/>
    <mergeCell ref="A57:F57"/>
    <mergeCell ref="A58:F58"/>
    <mergeCell ref="A49:F49"/>
    <mergeCell ref="A40:F40"/>
    <mergeCell ref="A41:F41"/>
    <mergeCell ref="A42:F42"/>
    <mergeCell ref="A43:F43"/>
    <mergeCell ref="A44:F44"/>
    <mergeCell ref="A45:F45"/>
    <mergeCell ref="A46:F46"/>
    <mergeCell ref="A47:F47"/>
    <mergeCell ref="A48:F48"/>
    <mergeCell ref="E30:K30"/>
    <mergeCell ref="B23:F24"/>
    <mergeCell ref="A39:F39"/>
    <mergeCell ref="J26:K26"/>
    <mergeCell ref="A38:F38"/>
    <mergeCell ref="H26:I26"/>
    <mergeCell ref="E28:K28"/>
    <mergeCell ref="B36:C36"/>
    <mergeCell ref="G23:K24"/>
  </mergeCells>
  <pageMargins left="0.25" right="0.25" top="0.75" bottom="0.75" header="0.3" footer="0.3"/>
  <pageSetup paperSize="9" scale="58" fitToHeight="0" orientation="portrait" r:id="rId1"/>
  <customProperties>
    <customPr name="QAA_DRILLPATH_NODE_ID" r:id="rId2"/>
  </customProperties>
  <drawing r:id="rId3"/>
  <extLst>
    <ext xmlns:x14="http://schemas.microsoft.com/office/spreadsheetml/2009/9/main" uri="{CCE6A557-97BC-4b89-ADB6-D9C93CAAB3DF}">
      <x14:dataValidations xmlns:xm="http://schemas.microsoft.com/office/excel/2006/main" count="3">
        <x14:dataValidation type="list" showInputMessage="1" showErrorMessage="1" errorTitle="Invalid entry" error="Please select a month from the list" promptTitle="Month" prompt="Please select a month from the list" xr:uid="{00000000-0002-0000-0000-000000000000}">
          <x14:formula1>
            <xm:f>Sheet2!$D$2:$D$13</xm:f>
          </x14:formula1>
          <xm:sqref>B36:C36</xm:sqref>
        </x14:dataValidation>
        <x14:dataValidation type="list" showInputMessage="1" showErrorMessage="1" errorTitle="Invalid entry" error="Please select a parish from the list" promptTitle="Parish" prompt="Please select your parish from the list" xr:uid="{00000000-0002-0000-0000-000001000000}">
          <x14:formula1>
            <xm:f>Sheet2!$A$2:$A$258</xm:f>
          </x14:formula1>
          <xm:sqref>E28:K28</xm:sqref>
        </x14:dataValidation>
        <x14:dataValidation type="list" allowBlank="1" showInputMessage="1" showErrorMessage="1" xr:uid="{00000000-0002-0000-0000-000002000000}">
          <x14:formula1>
            <xm:f>Sheet2!$G$2:$G$3</xm:f>
          </x14:formula1>
          <xm:sqref>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3"/>
  <sheetViews>
    <sheetView workbookViewId="0">
      <selection activeCell="G26" sqref="G26"/>
    </sheetView>
  </sheetViews>
  <sheetFormatPr defaultRowHeight="15"/>
  <cols>
    <col min="3" max="3" width="10.7109375" bestFit="1" customWidth="1"/>
    <col min="5" max="5" width="10" customWidth="1"/>
    <col min="6" max="6" width="2.85546875" customWidth="1"/>
    <col min="7" max="7" width="47.85546875" bestFit="1" customWidth="1"/>
  </cols>
  <sheetData>
    <row r="1" spans="1:10">
      <c r="A1" s="15"/>
      <c r="B1" s="16"/>
      <c r="C1" s="16" t="s">
        <v>93</v>
      </c>
      <c r="D1" s="16" t="s">
        <v>94</v>
      </c>
      <c r="E1" s="17"/>
      <c r="F1" s="15"/>
      <c r="G1" s="18" t="str">
        <f ca="1">"2025/0"&amp;IF(MONTH(TODAY())&lt;10,"0","")&amp;MONTH(TODAY())</f>
        <v>2025/003</v>
      </c>
      <c r="H1" s="20" t="s">
        <v>95</v>
      </c>
      <c r="I1" s="21" t="s">
        <v>96</v>
      </c>
      <c r="J1" s="20" t="s">
        <v>97</v>
      </c>
    </row>
    <row r="2" spans="1:10" ht="45">
      <c r="A2" s="22" t="s">
        <v>98</v>
      </c>
      <c r="B2" s="20" t="s">
        <v>99</v>
      </c>
      <c r="C2" s="23" t="s">
        <v>90</v>
      </c>
      <c r="D2" s="23" t="s">
        <v>100</v>
      </c>
      <c r="E2" s="24" t="s">
        <v>101</v>
      </c>
      <c r="F2" s="19"/>
      <c r="G2" s="19" t="s">
        <v>102</v>
      </c>
      <c r="H2" s="20" t="s">
        <v>103</v>
      </c>
      <c r="I2" s="21" t="s">
        <v>104</v>
      </c>
      <c r="J2" s="20" t="s">
        <v>105</v>
      </c>
    </row>
    <row r="3" spans="1:10">
      <c r="A3" s="25" t="s">
        <v>106</v>
      </c>
      <c r="B3" s="26">
        <v>7115</v>
      </c>
      <c r="C3" s="95">
        <f>'Fee Form'!$E$21</f>
        <v>0</v>
      </c>
      <c r="D3" s="27" t="str">
        <f>'Fee Form'!$J$26&amp;"/FEES"</f>
        <v>/FEES</v>
      </c>
      <c r="E3" s="28">
        <f>-SUM(E4:E22)</f>
        <v>0</v>
      </c>
      <c r="F3" s="25"/>
      <c r="G3" s="26" t="str">
        <f>CONCATENATE('Fee Form'!$J$26, " ",'Fee Form'!$E$28)</f>
        <v xml:space="preserve"> </v>
      </c>
      <c r="H3" s="26" t="s">
        <v>107</v>
      </c>
      <c r="I3" s="31" t="e">
        <f>CONCATENATE('Fee Form'!$E$36,'Fee Form'!$D$36)</f>
        <v>#N/A</v>
      </c>
      <c r="J3" s="32" t="str">
        <f>'Fee Form'!$J$26</f>
        <v/>
      </c>
    </row>
    <row r="4" spans="1:10">
      <c r="A4" s="25" t="s">
        <v>108</v>
      </c>
      <c r="B4" s="29" t="s">
        <v>109</v>
      </c>
      <c r="C4" s="95">
        <f>'Fee Form'!$E$21</f>
        <v>0</v>
      </c>
      <c r="D4" s="27" t="str">
        <f>'Fee Form'!$J$26&amp;"/FEES"</f>
        <v>/FEES</v>
      </c>
      <c r="E4" s="30">
        <f>-SUMIF('Fee Form'!G:G,Journal!H4,'Fee Form'!K:K)</f>
        <v>0</v>
      </c>
      <c r="F4" s="25"/>
      <c r="G4" s="26" t="str">
        <f>CONCATENATE('Fee Form'!$J$26, " ",'Fee Form'!$E$28)</f>
        <v xml:space="preserve"> </v>
      </c>
      <c r="H4" s="33" t="s">
        <v>43</v>
      </c>
      <c r="I4" s="31" t="e">
        <f>CONCATENATE('Fee Form'!$E$36,'Fee Form'!$D$36)</f>
        <v>#N/A</v>
      </c>
      <c r="J4" s="32" t="str">
        <f>'Fee Form'!$J$26</f>
        <v/>
      </c>
    </row>
    <row r="5" spans="1:10">
      <c r="A5" s="25" t="s">
        <v>108</v>
      </c>
      <c r="B5" s="29" t="s">
        <v>109</v>
      </c>
      <c r="C5" s="95">
        <f>'Fee Form'!$E$21</f>
        <v>0</v>
      </c>
      <c r="D5" s="27" t="str">
        <f>'Fee Form'!$J$26&amp;"/FEES"</f>
        <v>/FEES</v>
      </c>
      <c r="E5" s="30">
        <f>-SUMIF('Fee Form'!G:G,Journal!H5,'Fee Form'!K:K)</f>
        <v>0</v>
      </c>
      <c r="F5" s="25"/>
      <c r="G5" s="26" t="str">
        <f>CONCATENATE('Fee Form'!$J$26, " ",'Fee Form'!$E$28)</f>
        <v xml:space="preserve"> </v>
      </c>
      <c r="H5" s="33" t="s">
        <v>47</v>
      </c>
      <c r="I5" s="31" t="e">
        <f>CONCATENATE('Fee Form'!$E$36,'Fee Form'!$D$36)</f>
        <v>#N/A</v>
      </c>
      <c r="J5" s="32" t="str">
        <f>'Fee Form'!$J$26</f>
        <v/>
      </c>
    </row>
    <row r="6" spans="1:10">
      <c r="A6" s="25" t="s">
        <v>108</v>
      </c>
      <c r="B6" s="29" t="s">
        <v>109</v>
      </c>
      <c r="C6" s="95">
        <f>'Fee Form'!$E$21</f>
        <v>0</v>
      </c>
      <c r="D6" s="27" t="str">
        <f>'Fee Form'!$J$26&amp;"/FEES"</f>
        <v>/FEES</v>
      </c>
      <c r="E6" s="30">
        <f>-SUMIF('Fee Form'!G:G,Journal!H6,'Fee Form'!K:K)</f>
        <v>0</v>
      </c>
      <c r="F6" s="25"/>
      <c r="G6" s="26" t="str">
        <f>CONCATENATE('Fee Form'!$J$26, " ",'Fee Form'!$E$28)</f>
        <v xml:space="preserve"> </v>
      </c>
      <c r="H6" s="33" t="s">
        <v>49</v>
      </c>
      <c r="I6" s="31" t="e">
        <f>CONCATENATE('Fee Form'!$E$36,'Fee Form'!$D$36)</f>
        <v>#N/A</v>
      </c>
      <c r="J6" s="32" t="str">
        <f>'Fee Form'!$J$26</f>
        <v/>
      </c>
    </row>
    <row r="7" spans="1:10">
      <c r="A7" s="25" t="s">
        <v>108</v>
      </c>
      <c r="B7" s="29" t="s">
        <v>109</v>
      </c>
      <c r="C7" s="95">
        <f>'Fee Form'!$E$21</f>
        <v>0</v>
      </c>
      <c r="D7" s="27" t="str">
        <f>'Fee Form'!$J$26&amp;"/FEES"</f>
        <v>/FEES</v>
      </c>
      <c r="E7" s="30">
        <f>-SUMIF('Fee Form'!G:G,Journal!H7,'Fee Form'!K:K)</f>
        <v>0</v>
      </c>
      <c r="F7" s="25"/>
      <c r="G7" s="26" t="str">
        <f>CONCATENATE('Fee Form'!$J$26, " ",'Fee Form'!$E$28)</f>
        <v xml:space="preserve"> </v>
      </c>
      <c r="H7" s="33" t="s">
        <v>52</v>
      </c>
      <c r="I7" s="31" t="e">
        <f>CONCATENATE('Fee Form'!$E$36,'Fee Form'!$D$36)</f>
        <v>#N/A</v>
      </c>
      <c r="J7" s="32" t="str">
        <f>'Fee Form'!$J$26</f>
        <v/>
      </c>
    </row>
    <row r="8" spans="1:10">
      <c r="A8" s="25" t="s">
        <v>108</v>
      </c>
      <c r="B8" s="29" t="s">
        <v>109</v>
      </c>
      <c r="C8" s="95">
        <f>'Fee Form'!$E$21</f>
        <v>0</v>
      </c>
      <c r="D8" s="27" t="str">
        <f>'Fee Form'!$J$26&amp;"/FEES"</f>
        <v>/FEES</v>
      </c>
      <c r="E8" s="30">
        <f>-SUMIF('Fee Form'!G:G,Journal!H8,'Fee Form'!K:K)</f>
        <v>0</v>
      </c>
      <c r="F8" s="25"/>
      <c r="G8" s="26" t="str">
        <f>CONCATENATE('Fee Form'!$J$26, " ",'Fee Form'!$E$28)</f>
        <v xml:space="preserve"> </v>
      </c>
      <c r="H8" s="33" t="s">
        <v>55</v>
      </c>
      <c r="I8" s="31" t="e">
        <f>CONCATENATE('Fee Form'!$E$36,'Fee Form'!$D$36)</f>
        <v>#N/A</v>
      </c>
      <c r="J8" s="32" t="str">
        <f>'Fee Form'!$J$26</f>
        <v/>
      </c>
    </row>
    <row r="9" spans="1:10">
      <c r="A9" s="25" t="s">
        <v>108</v>
      </c>
      <c r="B9" s="29" t="s">
        <v>109</v>
      </c>
      <c r="C9" s="95">
        <f>'Fee Form'!$E$21</f>
        <v>0</v>
      </c>
      <c r="D9" s="27" t="str">
        <f>'Fee Form'!$J$26&amp;"/FEES"</f>
        <v>/FEES</v>
      </c>
      <c r="E9" s="30">
        <f>-SUMIF('Fee Form'!G:G,Journal!H9,'Fee Form'!K:K)</f>
        <v>0</v>
      </c>
      <c r="F9" s="25"/>
      <c r="G9" s="26" t="str">
        <f>CONCATENATE('Fee Form'!$J$26, " ",'Fee Form'!$E$28)</f>
        <v xml:space="preserve"> </v>
      </c>
      <c r="H9" s="33" t="s">
        <v>58</v>
      </c>
      <c r="I9" s="31" t="e">
        <f>CONCATENATE('Fee Form'!$E$36,'Fee Form'!$D$36)</f>
        <v>#N/A</v>
      </c>
      <c r="J9" s="32" t="str">
        <f>'Fee Form'!$J$26</f>
        <v/>
      </c>
    </row>
    <row r="10" spans="1:10">
      <c r="A10" s="25" t="s">
        <v>108</v>
      </c>
      <c r="B10" s="29" t="s">
        <v>109</v>
      </c>
      <c r="C10" s="95">
        <f>'Fee Form'!$E$21</f>
        <v>0</v>
      </c>
      <c r="D10" s="27" t="str">
        <f>'Fee Form'!$J$26&amp;"/FEES"</f>
        <v>/FEES</v>
      </c>
      <c r="E10" s="30">
        <f>-SUMIF('Fee Form'!G:G,Journal!H10,'Fee Form'!K:K)</f>
        <v>0</v>
      </c>
      <c r="F10" s="25"/>
      <c r="G10" s="26" t="str">
        <f>CONCATENATE('Fee Form'!$J$26, " ",'Fee Form'!$E$28)</f>
        <v xml:space="preserve"> </v>
      </c>
      <c r="H10" t="s">
        <v>61</v>
      </c>
      <c r="I10" s="31" t="e">
        <f>CONCATENATE('Fee Form'!$E$36,'Fee Form'!$D$36)</f>
        <v>#N/A</v>
      </c>
      <c r="J10" s="32" t="str">
        <f>'Fee Form'!$J$26</f>
        <v/>
      </c>
    </row>
    <row r="11" spans="1:10">
      <c r="A11" s="25" t="s">
        <v>108</v>
      </c>
      <c r="B11" s="29" t="s">
        <v>109</v>
      </c>
      <c r="C11" s="95">
        <f>'Fee Form'!$E$21</f>
        <v>0</v>
      </c>
      <c r="D11" s="27" t="str">
        <f>'Fee Form'!$J$26&amp;"/FEES"</f>
        <v>/FEES</v>
      </c>
      <c r="E11" s="30">
        <f>-SUMIF('Fee Form'!G:G,Journal!H11,'Fee Form'!K:K)</f>
        <v>0</v>
      </c>
      <c r="F11" s="25"/>
      <c r="G11" s="26" t="str">
        <f>CONCATENATE('Fee Form'!$J$26, " ",'Fee Form'!$E$28)</f>
        <v xml:space="preserve"> </v>
      </c>
      <c r="H11" t="s">
        <v>63</v>
      </c>
      <c r="I11" s="31" t="e">
        <f>CONCATENATE('Fee Form'!$E$36,'Fee Form'!$D$36)</f>
        <v>#N/A</v>
      </c>
      <c r="J11" s="32" t="str">
        <f>'Fee Form'!$J$26</f>
        <v/>
      </c>
    </row>
    <row r="12" spans="1:10">
      <c r="A12" s="25" t="s">
        <v>108</v>
      </c>
      <c r="B12" s="29" t="s">
        <v>109</v>
      </c>
      <c r="C12" s="95">
        <f>'Fee Form'!$E$21</f>
        <v>0</v>
      </c>
      <c r="D12" s="27" t="str">
        <f>'Fee Form'!$J$26&amp;"/FEES"</f>
        <v>/FEES</v>
      </c>
      <c r="E12" s="30">
        <f>-SUMIF('Fee Form'!G:G,Journal!H12,'Fee Form'!K:K)</f>
        <v>0</v>
      </c>
      <c r="F12" s="25"/>
      <c r="G12" s="26" t="str">
        <f>CONCATENATE('Fee Form'!$J$26, " ",'Fee Form'!$E$28)</f>
        <v xml:space="preserve"> </v>
      </c>
      <c r="H12" t="s">
        <v>65</v>
      </c>
      <c r="I12" s="31" t="e">
        <f>CONCATENATE('Fee Form'!$E$36,'Fee Form'!$D$36)</f>
        <v>#N/A</v>
      </c>
      <c r="J12" s="32" t="str">
        <f>'Fee Form'!$J$26</f>
        <v/>
      </c>
    </row>
    <row r="13" spans="1:10">
      <c r="A13" s="25" t="s">
        <v>108</v>
      </c>
      <c r="B13" s="29" t="s">
        <v>109</v>
      </c>
      <c r="C13" s="95">
        <f>'Fee Form'!$E$21</f>
        <v>0</v>
      </c>
      <c r="D13" s="27" t="str">
        <f>'Fee Form'!$J$26&amp;"/FEES"</f>
        <v>/FEES</v>
      </c>
      <c r="E13" s="30">
        <f>-SUMIF('Fee Form'!G:G,Journal!H13,'Fee Form'!K:K)</f>
        <v>0</v>
      </c>
      <c r="F13" s="25"/>
      <c r="G13" s="26" t="str">
        <f>CONCATENATE('Fee Form'!$J$26, " ",'Fee Form'!$E$28)</f>
        <v xml:space="preserve"> </v>
      </c>
      <c r="H13" t="s">
        <v>67</v>
      </c>
      <c r="I13" s="31" t="e">
        <f>CONCATENATE('Fee Form'!$E$36,'Fee Form'!$D$36)</f>
        <v>#N/A</v>
      </c>
      <c r="J13" s="32" t="str">
        <f>'Fee Form'!$J$26</f>
        <v/>
      </c>
    </row>
    <row r="14" spans="1:10">
      <c r="A14" s="25" t="s">
        <v>108</v>
      </c>
      <c r="B14" s="29" t="s">
        <v>109</v>
      </c>
      <c r="C14" s="95">
        <f>'Fee Form'!$E$21</f>
        <v>0</v>
      </c>
      <c r="D14" s="27" t="str">
        <f>'Fee Form'!$J$26&amp;"/FEES"</f>
        <v>/FEES</v>
      </c>
      <c r="E14" s="30">
        <f>-SUMIF('Fee Form'!G:G,Journal!H14,'Fee Form'!K:K)</f>
        <v>0</v>
      </c>
      <c r="G14" s="26" t="str">
        <f>CONCATENATE('Fee Form'!$J$26, " ",'Fee Form'!$E$28)</f>
        <v xml:space="preserve"> </v>
      </c>
      <c r="H14" t="s">
        <v>69</v>
      </c>
      <c r="I14" s="31" t="e">
        <f>CONCATENATE('Fee Form'!$E$36,'Fee Form'!$D$36)</f>
        <v>#N/A</v>
      </c>
      <c r="J14" s="32" t="str">
        <f>'Fee Form'!$J$26</f>
        <v/>
      </c>
    </row>
    <row r="15" spans="1:10">
      <c r="A15" s="25" t="s">
        <v>108</v>
      </c>
      <c r="B15" s="29" t="s">
        <v>109</v>
      </c>
      <c r="C15" s="95">
        <f>'Fee Form'!$E$21</f>
        <v>0</v>
      </c>
      <c r="D15" s="27" t="str">
        <f>'Fee Form'!$J$26&amp;"/FEES"</f>
        <v>/FEES</v>
      </c>
      <c r="E15" s="30">
        <f>-SUMIF('Fee Form'!G:G,Journal!H15,'Fee Form'!K:K)</f>
        <v>0</v>
      </c>
      <c r="G15" s="26" t="str">
        <f>CONCATENATE('Fee Form'!$J$26, " ",'Fee Form'!$E$28)</f>
        <v xml:space="preserve"> </v>
      </c>
      <c r="H15" t="s">
        <v>71</v>
      </c>
      <c r="I15" s="31" t="e">
        <f>CONCATENATE('Fee Form'!$E$36,'Fee Form'!$D$36)</f>
        <v>#N/A</v>
      </c>
      <c r="J15" s="32" t="str">
        <f>'Fee Form'!$J$26</f>
        <v/>
      </c>
    </row>
    <row r="16" spans="1:10">
      <c r="A16" s="25" t="s">
        <v>108</v>
      </c>
      <c r="B16" s="29" t="s">
        <v>109</v>
      </c>
      <c r="C16" s="95">
        <f>'Fee Form'!$E$21</f>
        <v>0</v>
      </c>
      <c r="D16" s="27" t="str">
        <f>'Fee Form'!$J$26&amp;"/FEES"</f>
        <v>/FEES</v>
      </c>
      <c r="E16" s="30">
        <f>-SUMIF('Fee Form'!G:G,Journal!H16,'Fee Form'!K:K)</f>
        <v>0</v>
      </c>
      <c r="G16" s="26" t="str">
        <f>CONCATENATE('Fee Form'!$J$26, " ",'Fee Form'!$E$28)</f>
        <v xml:space="preserve"> </v>
      </c>
      <c r="H16" t="s">
        <v>73</v>
      </c>
      <c r="I16" s="31" t="e">
        <f>CONCATENATE('Fee Form'!$E$36,'Fee Form'!$D$36)</f>
        <v>#N/A</v>
      </c>
      <c r="J16" s="32" t="str">
        <f>'Fee Form'!$J$26</f>
        <v/>
      </c>
    </row>
    <row r="17" spans="1:10">
      <c r="A17" s="25" t="s">
        <v>108</v>
      </c>
      <c r="B17" s="29" t="s">
        <v>109</v>
      </c>
      <c r="C17" s="95">
        <f>'Fee Form'!$E$21</f>
        <v>0</v>
      </c>
      <c r="D17" s="27" t="str">
        <f>'Fee Form'!$J$26&amp;"/FEES"</f>
        <v>/FEES</v>
      </c>
      <c r="E17" s="30">
        <f>-SUMIF('Fee Form'!G:G,Journal!H17,'Fee Form'!K:K)</f>
        <v>0</v>
      </c>
      <c r="G17" s="26" t="str">
        <f>CONCATENATE('Fee Form'!$J$26, " ",'Fee Form'!$E$28)</f>
        <v xml:space="preserve"> </v>
      </c>
      <c r="H17" t="s">
        <v>75</v>
      </c>
      <c r="I17" s="31" t="e">
        <f>CONCATENATE('Fee Form'!$E$36,'Fee Form'!$D$36)</f>
        <v>#N/A</v>
      </c>
      <c r="J17" s="32" t="str">
        <f>'Fee Form'!$J$26</f>
        <v/>
      </c>
    </row>
    <row r="18" spans="1:10">
      <c r="A18" s="25" t="s">
        <v>108</v>
      </c>
      <c r="B18" s="29" t="s">
        <v>109</v>
      </c>
      <c r="C18" s="95">
        <f>'Fee Form'!$E$21</f>
        <v>0</v>
      </c>
      <c r="D18" s="27" t="str">
        <f>'Fee Form'!$J$26&amp;"/FEES"</f>
        <v>/FEES</v>
      </c>
      <c r="E18" s="30">
        <f>-SUMIF('Fee Form'!G:G,Journal!H18,'Fee Form'!K:K)</f>
        <v>0</v>
      </c>
      <c r="G18" s="26" t="str">
        <f>CONCATENATE('Fee Form'!$J$26, " ",'Fee Form'!$E$28)</f>
        <v xml:space="preserve"> </v>
      </c>
      <c r="H18" t="s">
        <v>110</v>
      </c>
      <c r="I18" s="31" t="e">
        <f>CONCATENATE('Fee Form'!$E$36,'Fee Form'!$D$36)</f>
        <v>#N/A</v>
      </c>
      <c r="J18" s="32" t="str">
        <f>'Fee Form'!$J$26</f>
        <v/>
      </c>
    </row>
    <row r="19" spans="1:10">
      <c r="A19" s="25" t="s">
        <v>108</v>
      </c>
      <c r="B19" s="29" t="s">
        <v>109</v>
      </c>
      <c r="C19" s="95">
        <f>'Fee Form'!$E$21</f>
        <v>0</v>
      </c>
      <c r="D19" s="27" t="str">
        <f>'Fee Form'!$J$26&amp;"/FEES"</f>
        <v>/FEES</v>
      </c>
      <c r="E19" s="30">
        <f>-SUMIF('Fee Form'!G:G,Journal!H19,'Fee Form'!K:K)</f>
        <v>0</v>
      </c>
      <c r="G19" s="26" t="str">
        <f>CONCATENATE('Fee Form'!$J$26, " ",'Fee Form'!$E$28)</f>
        <v xml:space="preserve"> </v>
      </c>
      <c r="H19" t="s">
        <v>79</v>
      </c>
      <c r="I19" s="31" t="e">
        <f>CONCATENATE('Fee Form'!$E$36,'Fee Form'!$D$36)</f>
        <v>#N/A</v>
      </c>
      <c r="J19" s="32" t="str">
        <f>'Fee Form'!$J$26</f>
        <v/>
      </c>
    </row>
    <row r="20" spans="1:10">
      <c r="A20" s="25" t="s">
        <v>108</v>
      </c>
      <c r="B20" s="29" t="s">
        <v>109</v>
      </c>
      <c r="C20" s="95">
        <f>'Fee Form'!$E$21</f>
        <v>0</v>
      </c>
      <c r="D20" s="27" t="str">
        <f>'Fee Form'!$J$26&amp;"/FEES"</f>
        <v>/FEES</v>
      </c>
      <c r="E20" s="30">
        <f>-SUMIF('Fee Form'!G:G,Journal!H20,'Fee Form'!K:K)</f>
        <v>0</v>
      </c>
      <c r="G20" s="26" t="str">
        <f>CONCATENATE('Fee Form'!$J$26, " ",'Fee Form'!$E$28)</f>
        <v xml:space="preserve"> </v>
      </c>
      <c r="H20" t="s">
        <v>81</v>
      </c>
      <c r="I20" s="31" t="e">
        <f>CONCATENATE('Fee Form'!$E$36,'Fee Form'!$D$36)</f>
        <v>#N/A</v>
      </c>
      <c r="J20" s="32" t="str">
        <f>'Fee Form'!$J$26</f>
        <v/>
      </c>
    </row>
    <row r="21" spans="1:10">
      <c r="A21" s="25" t="s">
        <v>108</v>
      </c>
      <c r="B21" s="29" t="s">
        <v>109</v>
      </c>
      <c r="C21" s="95">
        <f>'Fee Form'!$E$21</f>
        <v>0</v>
      </c>
      <c r="D21" s="27" t="str">
        <f>'Fee Form'!$J$26&amp;"/FEES"</f>
        <v>/FEES</v>
      </c>
      <c r="E21" s="30">
        <f>-SUMIF('Fee Form'!G:G,Journal!H21,'Fee Form'!K:K)</f>
        <v>0</v>
      </c>
      <c r="G21" s="26" t="str">
        <f>CONCATENATE('Fee Form'!$J$26, " ",'Fee Form'!$E$28)</f>
        <v xml:space="preserve"> </v>
      </c>
      <c r="H21" t="s">
        <v>83</v>
      </c>
      <c r="I21" s="31" t="e">
        <f>CONCATENATE('Fee Form'!$E$36,'Fee Form'!$D$36)</f>
        <v>#N/A</v>
      </c>
      <c r="J21" s="32" t="str">
        <f>'Fee Form'!$J$26</f>
        <v/>
      </c>
    </row>
    <row r="22" spans="1:10">
      <c r="A22" s="25" t="s">
        <v>108</v>
      </c>
      <c r="B22" s="29" t="s">
        <v>109</v>
      </c>
      <c r="C22" s="95">
        <f>'Fee Form'!$E$21</f>
        <v>0</v>
      </c>
      <c r="D22" s="27" t="str">
        <f>'Fee Form'!$J$26&amp;"/FEES"</f>
        <v>/FEES</v>
      </c>
      <c r="E22" s="30">
        <f>-SUMIF('Fee Form'!G:G,Journal!H22,'Fee Form'!K:K)</f>
        <v>0</v>
      </c>
      <c r="G22" s="26" t="str">
        <f>CONCATENATE('Fee Form'!$J$26, " ",'Fee Form'!$E$28)</f>
        <v xml:space="preserve"> </v>
      </c>
      <c r="H22" t="s">
        <v>85</v>
      </c>
      <c r="I22" s="31" t="e">
        <f>CONCATENATE('Fee Form'!$E$36,'Fee Form'!$D$36)</f>
        <v>#N/A</v>
      </c>
      <c r="J22" s="32" t="str">
        <f>'Fee Form'!$J$26</f>
        <v/>
      </c>
    </row>
    <row r="23" spans="1:10">
      <c r="G23" s="26"/>
    </row>
  </sheetData>
  <phoneticPr fontId="11" type="noConversion"/>
  <conditionalFormatting sqref="H4:H9">
    <cfRule type="containsText" dxfId="4" priority="1" operator="containsText" text="false">
      <formula>NOT(ISERROR(SEARCH("false",H4)))</formula>
    </cfRule>
  </conditionalFormatting>
  <dataValidations count="12">
    <dataValidation type="textLength" errorStyle="information" allowBlank="1" showInputMessage="1" error="XLBVal:6=3000_x000d__x000a_" sqref="G1" xr:uid="{00000000-0002-0000-0100-000000000000}">
      <formula1>0</formula1>
      <formula2>10000</formula2>
    </dataValidation>
    <dataValidation type="textLength" errorStyle="information" allowBlank="1" showInputMessage="1" error="XLBVal:6=0_x000d__x000a_" sqref="G2" xr:uid="{00000000-0002-0000-0100-000002000000}">
      <formula1>0</formula1>
      <formula2>10000</formula2>
    </dataValidation>
    <dataValidation type="textLength" errorStyle="information" allowBlank="1" showInputMessage="1" error="XLBVal:8=BRITISH TELECOM PLC_x000a_" sqref="E1:E3" xr:uid="{00000000-0002-0000-0100-000003000000}">
      <formula1>0</formula1>
      <formula2>10000</formula2>
    </dataValidation>
    <dataValidation type="textLength" errorStyle="information" allowBlank="1" showInputMessage="1" error="XLBVal:6=0_x000a_" sqref="F1:F3 H1:J2 H3" xr:uid="{00000000-0002-0000-0100-000004000000}">
      <formula1>0</formula1>
      <formula2>10000</formula2>
    </dataValidation>
    <dataValidation type="textLength" errorStyle="information" allowBlank="1" showInputMessage="1" error="XLBVal:8=ZAL001_x000d__x000a_" sqref="D1" xr:uid="{00000000-0002-0000-0100-000005000000}">
      <formula1>0</formula1>
      <formula2>300</formula2>
    </dataValidation>
    <dataValidation type="textLength" errorStyle="information" allowBlank="1" showInputMessage="1" error="XLBVal:8=Great Lever, St. Michael_x000d__x000a_" sqref="C3:C22" xr:uid="{00000000-0002-0000-0100-000006000000}">
      <formula1>0</formula1>
      <formula2>300</formula2>
    </dataValidation>
    <dataValidation type="textLength" errorStyle="information" allowBlank="1" showInputMessage="1" error="XLBVal:8=ZB10317_x000d__x000a_" sqref="D2" xr:uid="{00000000-0002-0000-0100-000007000000}">
      <formula1>0</formula1>
      <formula2>300</formula2>
    </dataValidation>
    <dataValidation type="textLength" errorStyle="information" allowBlank="1" showInputMessage="1" error="XLBVal:8=ZB12476_x000d__x000a_" sqref="D3:D22" xr:uid="{00000000-0002-0000-0100-000008000000}">
      <formula1>0</formula1>
      <formula2>300</formula2>
    </dataValidation>
    <dataValidation type="textLength" errorStyle="information" allowBlank="1" showInputMessage="1" error="XLBVal:8=Allan Lever_x000d__x000a_" sqref="C1" xr:uid="{00000000-0002-0000-0100-000009000000}">
      <formula1>0</formula1>
      <formula2>300</formula2>
    </dataValidation>
    <dataValidation type="textLength" errorStyle="information" allowBlank="1" showInputMessage="1" error="XLBVal:8=Bury, Christ The King_x000d__x000a_" sqref="C2" xr:uid="{00000000-0002-0000-0100-00000A000000}">
      <formula1>0</formula1>
      <formula2>300</formula2>
    </dataValidation>
    <dataValidation type="textLength" errorStyle="information" allowBlank="1" showInputMessage="1" error="XLBVal:6=130_x000a_" sqref="F4:F13" xr:uid="{00000000-0002-0000-0100-00000B000000}">
      <formula1>0</formula1>
      <formula2>10000</formula2>
    </dataValidation>
    <dataValidation type="textLength" errorStyle="information" allowBlank="1" showInputMessage="1" error="XLBVal:6=4848_x000a_" sqref="G3:G23" xr:uid="{00000000-0002-0000-0100-00000C000000}">
      <formula1>0</formula1>
      <formula2>10000</formula2>
    </dataValidation>
  </dataValidations>
  <pageMargins left="0.7" right="0.7" top="0.75" bottom="0.75" header="0.3" footer="0.3"/>
  <customProperties>
    <customPr name="QAA_DRILLPATH_NODE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58"/>
  <sheetViews>
    <sheetView workbookViewId="0">
      <selection activeCell="G16" sqref="G16"/>
    </sheetView>
  </sheetViews>
  <sheetFormatPr defaultRowHeight="15"/>
  <cols>
    <col min="1" max="1" width="62.140625" bestFit="1" customWidth="1"/>
    <col min="2" max="2" width="20.5703125" customWidth="1"/>
  </cols>
  <sheetData>
    <row r="1" spans="1:7">
      <c r="A1" t="s">
        <v>111</v>
      </c>
      <c r="B1" t="s">
        <v>112</v>
      </c>
      <c r="D1" t="s">
        <v>113</v>
      </c>
      <c r="E1" t="s">
        <v>114</v>
      </c>
    </row>
    <row r="2" spans="1:7">
      <c r="A2" t="s">
        <v>115</v>
      </c>
      <c r="B2" s="34" t="s">
        <v>116</v>
      </c>
      <c r="D2" t="s">
        <v>117</v>
      </c>
      <c r="E2" s="13" t="s">
        <v>118</v>
      </c>
      <c r="G2" t="s">
        <v>29</v>
      </c>
    </row>
    <row r="3" spans="1:7">
      <c r="A3" t="s">
        <v>119</v>
      </c>
      <c r="B3" s="34" t="s">
        <v>120</v>
      </c>
      <c r="D3" t="s">
        <v>121</v>
      </c>
      <c r="E3" s="13" t="s">
        <v>122</v>
      </c>
      <c r="G3" t="s">
        <v>123</v>
      </c>
    </row>
    <row r="4" spans="1:7">
      <c r="A4" t="s">
        <v>124</v>
      </c>
      <c r="B4" s="34" t="s">
        <v>125</v>
      </c>
      <c r="D4" t="s">
        <v>126</v>
      </c>
      <c r="E4" s="13" t="s">
        <v>127</v>
      </c>
    </row>
    <row r="5" spans="1:7">
      <c r="A5" t="s">
        <v>128</v>
      </c>
      <c r="B5" s="34" t="s">
        <v>129</v>
      </c>
      <c r="D5" t="s">
        <v>130</v>
      </c>
      <c r="E5" s="13" t="s">
        <v>131</v>
      </c>
    </row>
    <row r="6" spans="1:7">
      <c r="A6" t="s">
        <v>132</v>
      </c>
      <c r="B6" s="34" t="s">
        <v>133</v>
      </c>
      <c r="D6" t="s">
        <v>134</v>
      </c>
      <c r="E6" s="13" t="s">
        <v>135</v>
      </c>
    </row>
    <row r="7" spans="1:7">
      <c r="A7" t="s">
        <v>136</v>
      </c>
      <c r="B7" s="34" t="s">
        <v>137</v>
      </c>
      <c r="D7" t="s">
        <v>138</v>
      </c>
      <c r="E7" s="13" t="s">
        <v>139</v>
      </c>
    </row>
    <row r="8" spans="1:7">
      <c r="A8" t="s">
        <v>140</v>
      </c>
      <c r="B8" s="34" t="s">
        <v>141</v>
      </c>
      <c r="D8" t="s">
        <v>142</v>
      </c>
      <c r="E8" s="13" t="s">
        <v>143</v>
      </c>
    </row>
    <row r="9" spans="1:7">
      <c r="A9" t="s">
        <v>144</v>
      </c>
      <c r="B9" s="34" t="s">
        <v>145</v>
      </c>
      <c r="D9" t="s">
        <v>146</v>
      </c>
      <c r="E9" s="13" t="s">
        <v>147</v>
      </c>
    </row>
    <row r="10" spans="1:7">
      <c r="A10" t="s">
        <v>148</v>
      </c>
      <c r="B10" s="34" t="s">
        <v>149</v>
      </c>
      <c r="D10" t="s">
        <v>150</v>
      </c>
      <c r="E10" s="13" t="s">
        <v>151</v>
      </c>
    </row>
    <row r="11" spans="1:7">
      <c r="A11" t="s">
        <v>152</v>
      </c>
      <c r="B11" s="34" t="s">
        <v>153</v>
      </c>
      <c r="D11" t="s">
        <v>154</v>
      </c>
      <c r="E11" s="13" t="s">
        <v>155</v>
      </c>
    </row>
    <row r="12" spans="1:7">
      <c r="A12" t="s">
        <v>156</v>
      </c>
      <c r="B12" s="34" t="s">
        <v>157</v>
      </c>
      <c r="D12" t="s">
        <v>158</v>
      </c>
      <c r="E12" s="13" t="s">
        <v>159</v>
      </c>
    </row>
    <row r="13" spans="1:7">
      <c r="A13" t="s">
        <v>160</v>
      </c>
      <c r="B13" s="34" t="s">
        <v>161</v>
      </c>
      <c r="D13" t="s">
        <v>162</v>
      </c>
      <c r="E13" s="13" t="s">
        <v>163</v>
      </c>
    </row>
    <row r="14" spans="1:7">
      <c r="A14" t="s">
        <v>164</v>
      </c>
      <c r="B14" s="34" t="s">
        <v>165</v>
      </c>
    </row>
    <row r="15" spans="1:7">
      <c r="A15" t="s">
        <v>166</v>
      </c>
      <c r="B15" s="34" t="s">
        <v>167</v>
      </c>
    </row>
    <row r="16" spans="1:7">
      <c r="A16" t="s">
        <v>168</v>
      </c>
      <c r="B16" s="34" t="s">
        <v>169</v>
      </c>
    </row>
    <row r="17" spans="1:2">
      <c r="A17" t="s">
        <v>170</v>
      </c>
      <c r="B17" s="34" t="s">
        <v>171</v>
      </c>
    </row>
    <row r="18" spans="1:2">
      <c r="A18" t="s">
        <v>172</v>
      </c>
      <c r="B18" s="34" t="s">
        <v>173</v>
      </c>
    </row>
    <row r="19" spans="1:2">
      <c r="A19" t="s">
        <v>174</v>
      </c>
      <c r="B19" s="34" t="s">
        <v>175</v>
      </c>
    </row>
    <row r="20" spans="1:2">
      <c r="A20" t="s">
        <v>176</v>
      </c>
      <c r="B20" s="34" t="s">
        <v>177</v>
      </c>
    </row>
    <row r="21" spans="1:2">
      <c r="A21" t="s">
        <v>178</v>
      </c>
      <c r="B21" s="34" t="s">
        <v>179</v>
      </c>
    </row>
    <row r="22" spans="1:2">
      <c r="A22" t="s">
        <v>180</v>
      </c>
      <c r="B22" s="34" t="s">
        <v>181</v>
      </c>
    </row>
    <row r="23" spans="1:2">
      <c r="A23" t="s">
        <v>182</v>
      </c>
      <c r="B23" s="34" t="s">
        <v>183</v>
      </c>
    </row>
    <row r="24" spans="1:2">
      <c r="A24" t="s">
        <v>184</v>
      </c>
      <c r="B24" s="34" t="s">
        <v>185</v>
      </c>
    </row>
    <row r="25" spans="1:2">
      <c r="A25" t="s">
        <v>186</v>
      </c>
      <c r="B25" s="34" t="s">
        <v>187</v>
      </c>
    </row>
    <row r="26" spans="1:2">
      <c r="A26" t="s">
        <v>188</v>
      </c>
      <c r="B26" s="34" t="s">
        <v>189</v>
      </c>
    </row>
    <row r="27" spans="1:2">
      <c r="A27" t="s">
        <v>190</v>
      </c>
      <c r="B27" s="34" t="s">
        <v>191</v>
      </c>
    </row>
    <row r="28" spans="1:2">
      <c r="A28" t="s">
        <v>192</v>
      </c>
      <c r="B28" s="34" t="s">
        <v>193</v>
      </c>
    </row>
    <row r="29" spans="1:2">
      <c r="A29" t="s">
        <v>194</v>
      </c>
      <c r="B29" s="34" t="s">
        <v>195</v>
      </c>
    </row>
    <row r="30" spans="1:2">
      <c r="A30" t="s">
        <v>196</v>
      </c>
      <c r="B30" s="34" t="s">
        <v>197</v>
      </c>
    </row>
    <row r="31" spans="1:2">
      <c r="A31" t="s">
        <v>198</v>
      </c>
      <c r="B31" s="34" t="s">
        <v>199</v>
      </c>
    </row>
    <row r="32" spans="1:2">
      <c r="A32" t="s">
        <v>200</v>
      </c>
      <c r="B32" s="34" t="s">
        <v>201</v>
      </c>
    </row>
    <row r="33" spans="1:2">
      <c r="A33" t="s">
        <v>202</v>
      </c>
      <c r="B33" s="34" t="s">
        <v>203</v>
      </c>
    </row>
    <row r="34" spans="1:2">
      <c r="A34" t="s">
        <v>204</v>
      </c>
      <c r="B34" s="34" t="s">
        <v>205</v>
      </c>
    </row>
    <row r="35" spans="1:2">
      <c r="A35" t="s">
        <v>206</v>
      </c>
      <c r="B35" s="34" t="s">
        <v>207</v>
      </c>
    </row>
    <row r="36" spans="1:2">
      <c r="A36" t="s">
        <v>208</v>
      </c>
      <c r="B36" s="34" t="s">
        <v>209</v>
      </c>
    </row>
    <row r="37" spans="1:2">
      <c r="A37" t="s">
        <v>210</v>
      </c>
      <c r="B37" s="34" t="s">
        <v>211</v>
      </c>
    </row>
    <row r="38" spans="1:2">
      <c r="A38" t="s">
        <v>212</v>
      </c>
      <c r="B38" s="34" t="s">
        <v>213</v>
      </c>
    </row>
    <row r="39" spans="1:2">
      <c r="A39" t="s">
        <v>214</v>
      </c>
      <c r="B39" s="34" t="s">
        <v>215</v>
      </c>
    </row>
    <row r="40" spans="1:2">
      <c r="A40" t="s">
        <v>216</v>
      </c>
      <c r="B40" s="34" t="s">
        <v>217</v>
      </c>
    </row>
    <row r="41" spans="1:2">
      <c r="A41" t="s">
        <v>218</v>
      </c>
      <c r="B41" s="34" t="s">
        <v>219</v>
      </c>
    </row>
    <row r="42" spans="1:2">
      <c r="A42" t="s">
        <v>220</v>
      </c>
      <c r="B42" s="34" t="s">
        <v>221</v>
      </c>
    </row>
    <row r="43" spans="1:2">
      <c r="A43" t="s">
        <v>222</v>
      </c>
      <c r="B43" s="34" t="s">
        <v>223</v>
      </c>
    </row>
    <row r="44" spans="1:2">
      <c r="A44" t="s">
        <v>224</v>
      </c>
      <c r="B44" s="34" t="s">
        <v>225</v>
      </c>
    </row>
    <row r="45" spans="1:2">
      <c r="A45" t="s">
        <v>226</v>
      </c>
      <c r="B45" s="34" t="s">
        <v>227</v>
      </c>
    </row>
    <row r="46" spans="1:2">
      <c r="A46" t="s">
        <v>228</v>
      </c>
      <c r="B46" s="34" t="s">
        <v>229</v>
      </c>
    </row>
    <row r="47" spans="1:2">
      <c r="A47" t="s">
        <v>230</v>
      </c>
      <c r="B47" s="34" t="s">
        <v>231</v>
      </c>
    </row>
    <row r="48" spans="1:2">
      <c r="A48" t="s">
        <v>232</v>
      </c>
      <c r="B48" s="34" t="s">
        <v>233</v>
      </c>
    </row>
    <row r="49" spans="1:2">
      <c r="A49" t="s">
        <v>234</v>
      </c>
      <c r="B49" s="34" t="s">
        <v>235</v>
      </c>
    </row>
    <row r="50" spans="1:2">
      <c r="A50" t="s">
        <v>236</v>
      </c>
      <c r="B50" s="34" t="s">
        <v>237</v>
      </c>
    </row>
    <row r="51" spans="1:2">
      <c r="A51" t="s">
        <v>238</v>
      </c>
      <c r="B51" s="34" t="s">
        <v>239</v>
      </c>
    </row>
    <row r="52" spans="1:2">
      <c r="A52" t="s">
        <v>240</v>
      </c>
      <c r="B52" s="34" t="s">
        <v>241</v>
      </c>
    </row>
    <row r="53" spans="1:2">
      <c r="A53" t="s">
        <v>242</v>
      </c>
      <c r="B53" s="34" t="s">
        <v>243</v>
      </c>
    </row>
    <row r="54" spans="1:2">
      <c r="A54" t="s">
        <v>244</v>
      </c>
      <c r="B54" s="34" t="s">
        <v>245</v>
      </c>
    </row>
    <row r="55" spans="1:2">
      <c r="A55" t="s">
        <v>246</v>
      </c>
      <c r="B55" s="34" t="s">
        <v>247</v>
      </c>
    </row>
    <row r="56" spans="1:2">
      <c r="A56" t="s">
        <v>248</v>
      </c>
      <c r="B56" s="34" t="s">
        <v>249</v>
      </c>
    </row>
    <row r="57" spans="1:2">
      <c r="A57" t="s">
        <v>250</v>
      </c>
      <c r="B57" s="34" t="s">
        <v>251</v>
      </c>
    </row>
    <row r="58" spans="1:2">
      <c r="A58" t="s">
        <v>252</v>
      </c>
      <c r="B58" s="34" t="s">
        <v>253</v>
      </c>
    </row>
    <row r="59" spans="1:2">
      <c r="A59" t="s">
        <v>254</v>
      </c>
      <c r="B59" s="34" t="s">
        <v>255</v>
      </c>
    </row>
    <row r="60" spans="1:2">
      <c r="A60" t="s">
        <v>256</v>
      </c>
      <c r="B60" s="34" t="s">
        <v>257</v>
      </c>
    </row>
    <row r="61" spans="1:2">
      <c r="A61" t="s">
        <v>258</v>
      </c>
      <c r="B61" s="34" t="s">
        <v>259</v>
      </c>
    </row>
    <row r="62" spans="1:2">
      <c r="A62" t="s">
        <v>260</v>
      </c>
      <c r="B62" s="34" t="s">
        <v>261</v>
      </c>
    </row>
    <row r="63" spans="1:2">
      <c r="A63" t="s">
        <v>262</v>
      </c>
      <c r="B63" s="34" t="s">
        <v>263</v>
      </c>
    </row>
    <row r="64" spans="1:2">
      <c r="A64" t="s">
        <v>264</v>
      </c>
      <c r="B64" s="34" t="s">
        <v>265</v>
      </c>
    </row>
    <row r="65" spans="1:2">
      <c r="A65" t="s">
        <v>266</v>
      </c>
      <c r="B65" s="34" t="s">
        <v>267</v>
      </c>
    </row>
    <row r="66" spans="1:2">
      <c r="A66" t="s">
        <v>268</v>
      </c>
      <c r="B66" s="34" t="s">
        <v>269</v>
      </c>
    </row>
    <row r="67" spans="1:2">
      <c r="A67" t="s">
        <v>270</v>
      </c>
      <c r="B67" s="34" t="s">
        <v>271</v>
      </c>
    </row>
    <row r="68" spans="1:2">
      <c r="A68" t="s">
        <v>272</v>
      </c>
      <c r="B68" s="34" t="s">
        <v>273</v>
      </c>
    </row>
    <row r="69" spans="1:2">
      <c r="A69" t="s">
        <v>274</v>
      </c>
      <c r="B69" s="34" t="s">
        <v>275</v>
      </c>
    </row>
    <row r="70" spans="1:2">
      <c r="A70" t="s">
        <v>276</v>
      </c>
      <c r="B70" s="34" t="s">
        <v>277</v>
      </c>
    </row>
    <row r="71" spans="1:2">
      <c r="A71" t="s">
        <v>278</v>
      </c>
      <c r="B71" s="34" t="s">
        <v>279</v>
      </c>
    </row>
    <row r="72" spans="1:2">
      <c r="A72" t="s">
        <v>280</v>
      </c>
      <c r="B72" s="34" t="s">
        <v>281</v>
      </c>
    </row>
    <row r="73" spans="1:2">
      <c r="A73" t="s">
        <v>282</v>
      </c>
      <c r="B73" s="34" t="s">
        <v>283</v>
      </c>
    </row>
    <row r="74" spans="1:2">
      <c r="A74" t="s">
        <v>284</v>
      </c>
      <c r="B74" s="34" t="s">
        <v>285</v>
      </c>
    </row>
    <row r="75" spans="1:2">
      <c r="A75" t="s">
        <v>286</v>
      </c>
      <c r="B75" s="34" t="s">
        <v>287</v>
      </c>
    </row>
    <row r="76" spans="1:2">
      <c r="A76" t="s">
        <v>288</v>
      </c>
      <c r="B76" s="34" t="s">
        <v>289</v>
      </c>
    </row>
    <row r="77" spans="1:2">
      <c r="A77" t="s">
        <v>290</v>
      </c>
      <c r="B77" s="34" t="s">
        <v>291</v>
      </c>
    </row>
    <row r="78" spans="1:2">
      <c r="A78" t="s">
        <v>292</v>
      </c>
      <c r="B78" s="34" t="s">
        <v>293</v>
      </c>
    </row>
    <row r="79" spans="1:2">
      <c r="A79" t="s">
        <v>294</v>
      </c>
      <c r="B79" s="34" t="s">
        <v>295</v>
      </c>
    </row>
    <row r="80" spans="1:2">
      <c r="A80" t="s">
        <v>296</v>
      </c>
      <c r="B80" s="34" t="s">
        <v>297</v>
      </c>
    </row>
    <row r="81" spans="1:2">
      <c r="A81" t="s">
        <v>298</v>
      </c>
      <c r="B81" s="34" t="s">
        <v>299</v>
      </c>
    </row>
    <row r="82" spans="1:2">
      <c r="A82" t="s">
        <v>300</v>
      </c>
      <c r="B82" s="34" t="s">
        <v>301</v>
      </c>
    </row>
    <row r="83" spans="1:2">
      <c r="A83" t="s">
        <v>302</v>
      </c>
      <c r="B83" s="34" t="s">
        <v>303</v>
      </c>
    </row>
    <row r="84" spans="1:2">
      <c r="A84" t="s">
        <v>304</v>
      </c>
      <c r="B84" s="34" t="s">
        <v>305</v>
      </c>
    </row>
    <row r="85" spans="1:2">
      <c r="A85" t="s">
        <v>306</v>
      </c>
      <c r="B85" s="34" t="s">
        <v>307</v>
      </c>
    </row>
    <row r="86" spans="1:2">
      <c r="A86" t="s">
        <v>308</v>
      </c>
      <c r="B86" s="34" t="s">
        <v>309</v>
      </c>
    </row>
    <row r="87" spans="1:2">
      <c r="A87" t="s">
        <v>310</v>
      </c>
      <c r="B87" s="34" t="s">
        <v>311</v>
      </c>
    </row>
    <row r="88" spans="1:2">
      <c r="A88" t="s">
        <v>312</v>
      </c>
      <c r="B88" s="34" t="s">
        <v>313</v>
      </c>
    </row>
    <row r="89" spans="1:2">
      <c r="A89" t="s">
        <v>314</v>
      </c>
      <c r="B89" s="34" t="s">
        <v>315</v>
      </c>
    </row>
    <row r="90" spans="1:2">
      <c r="A90" t="s">
        <v>316</v>
      </c>
      <c r="B90" s="34" t="s">
        <v>317</v>
      </c>
    </row>
    <row r="91" spans="1:2">
      <c r="A91" t="s">
        <v>318</v>
      </c>
      <c r="B91" s="34" t="s">
        <v>319</v>
      </c>
    </row>
    <row r="92" spans="1:2">
      <c r="A92" t="s">
        <v>320</v>
      </c>
      <c r="B92" s="34" t="s">
        <v>321</v>
      </c>
    </row>
    <row r="93" spans="1:2">
      <c r="A93" t="s">
        <v>322</v>
      </c>
      <c r="B93" s="34" t="s">
        <v>323</v>
      </c>
    </row>
    <row r="94" spans="1:2">
      <c r="A94" t="s">
        <v>324</v>
      </c>
      <c r="B94" s="34" t="s">
        <v>325</v>
      </c>
    </row>
    <row r="95" spans="1:2">
      <c r="A95" t="s">
        <v>326</v>
      </c>
      <c r="B95" s="34" t="s">
        <v>327</v>
      </c>
    </row>
    <row r="96" spans="1:2">
      <c r="A96" t="s">
        <v>328</v>
      </c>
      <c r="B96" s="34" t="s">
        <v>329</v>
      </c>
    </row>
    <row r="97" spans="1:2">
      <c r="A97" t="s">
        <v>330</v>
      </c>
      <c r="B97" s="34" t="s">
        <v>331</v>
      </c>
    </row>
    <row r="98" spans="1:2">
      <c r="A98" t="s">
        <v>332</v>
      </c>
      <c r="B98" s="34" t="s">
        <v>333</v>
      </c>
    </row>
    <row r="99" spans="1:2">
      <c r="A99" t="s">
        <v>334</v>
      </c>
      <c r="B99" s="34" t="s">
        <v>335</v>
      </c>
    </row>
    <row r="100" spans="1:2">
      <c r="A100" t="s">
        <v>336</v>
      </c>
      <c r="B100" s="34" t="s">
        <v>337</v>
      </c>
    </row>
    <row r="101" spans="1:2">
      <c r="A101" t="s">
        <v>338</v>
      </c>
      <c r="B101" s="34" t="s">
        <v>339</v>
      </c>
    </row>
    <row r="102" spans="1:2">
      <c r="A102" t="s">
        <v>340</v>
      </c>
      <c r="B102" s="34" t="s">
        <v>341</v>
      </c>
    </row>
    <row r="103" spans="1:2">
      <c r="A103" t="s">
        <v>342</v>
      </c>
      <c r="B103" s="34" t="s">
        <v>343</v>
      </c>
    </row>
    <row r="104" spans="1:2">
      <c r="A104" t="s">
        <v>344</v>
      </c>
      <c r="B104" s="34" t="s">
        <v>345</v>
      </c>
    </row>
    <row r="105" spans="1:2">
      <c r="A105" t="s">
        <v>346</v>
      </c>
      <c r="B105" s="34" t="s">
        <v>347</v>
      </c>
    </row>
    <row r="106" spans="1:2">
      <c r="A106" t="s">
        <v>348</v>
      </c>
      <c r="B106" s="34" t="s">
        <v>349</v>
      </c>
    </row>
    <row r="107" spans="1:2">
      <c r="A107" t="s">
        <v>350</v>
      </c>
      <c r="B107" s="34" t="s">
        <v>351</v>
      </c>
    </row>
    <row r="108" spans="1:2">
      <c r="A108" t="s">
        <v>352</v>
      </c>
      <c r="B108" s="34" t="s">
        <v>353</v>
      </c>
    </row>
    <row r="109" spans="1:2">
      <c r="A109" t="s">
        <v>354</v>
      </c>
      <c r="B109" s="34" t="s">
        <v>355</v>
      </c>
    </row>
    <row r="110" spans="1:2">
      <c r="A110" t="s">
        <v>356</v>
      </c>
      <c r="B110" s="34" t="s">
        <v>357</v>
      </c>
    </row>
    <row r="111" spans="1:2">
      <c r="A111" t="s">
        <v>358</v>
      </c>
      <c r="B111" s="34" t="s">
        <v>359</v>
      </c>
    </row>
    <row r="112" spans="1:2">
      <c r="A112" t="s">
        <v>360</v>
      </c>
      <c r="B112" s="34" t="s">
        <v>361</v>
      </c>
    </row>
    <row r="113" spans="1:2">
      <c r="A113" t="s">
        <v>362</v>
      </c>
      <c r="B113" s="34" t="s">
        <v>363</v>
      </c>
    </row>
    <row r="114" spans="1:2">
      <c r="A114" t="s">
        <v>364</v>
      </c>
      <c r="B114" s="34" t="s">
        <v>365</v>
      </c>
    </row>
    <row r="115" spans="1:2">
      <c r="A115" t="s">
        <v>366</v>
      </c>
      <c r="B115" s="34" t="s">
        <v>367</v>
      </c>
    </row>
    <row r="116" spans="1:2">
      <c r="A116" t="s">
        <v>368</v>
      </c>
      <c r="B116" s="34" t="s">
        <v>369</v>
      </c>
    </row>
    <row r="117" spans="1:2">
      <c r="A117" t="s">
        <v>370</v>
      </c>
      <c r="B117" s="34" t="s">
        <v>371</v>
      </c>
    </row>
    <row r="118" spans="1:2">
      <c r="A118" t="s">
        <v>372</v>
      </c>
      <c r="B118" s="34" t="s">
        <v>373</v>
      </c>
    </row>
    <row r="119" spans="1:2">
      <c r="A119" t="s">
        <v>374</v>
      </c>
      <c r="B119" s="34" t="s">
        <v>375</v>
      </c>
    </row>
    <row r="120" spans="1:2">
      <c r="A120" t="s">
        <v>376</v>
      </c>
      <c r="B120" s="34" t="s">
        <v>377</v>
      </c>
    </row>
    <row r="121" spans="1:2">
      <c r="A121" t="s">
        <v>378</v>
      </c>
      <c r="B121" s="34" t="s">
        <v>379</v>
      </c>
    </row>
    <row r="122" spans="1:2">
      <c r="A122" t="s">
        <v>380</v>
      </c>
      <c r="B122" s="34" t="s">
        <v>381</v>
      </c>
    </row>
    <row r="123" spans="1:2">
      <c r="A123" t="s">
        <v>382</v>
      </c>
      <c r="B123" s="34" t="s">
        <v>383</v>
      </c>
    </row>
    <row r="124" spans="1:2">
      <c r="A124" t="s">
        <v>384</v>
      </c>
      <c r="B124" s="34" t="s">
        <v>385</v>
      </c>
    </row>
    <row r="125" spans="1:2">
      <c r="A125" t="s">
        <v>386</v>
      </c>
      <c r="B125" s="34" t="s">
        <v>387</v>
      </c>
    </row>
    <row r="126" spans="1:2">
      <c r="A126" t="s">
        <v>388</v>
      </c>
      <c r="B126" s="34" t="s">
        <v>389</v>
      </c>
    </row>
    <row r="127" spans="1:2">
      <c r="A127" t="s">
        <v>390</v>
      </c>
      <c r="B127" s="34" t="s">
        <v>391</v>
      </c>
    </row>
    <row r="128" spans="1:2">
      <c r="A128" t="s">
        <v>392</v>
      </c>
      <c r="B128" s="34" t="s">
        <v>393</v>
      </c>
    </row>
    <row r="129" spans="1:2">
      <c r="A129" t="s">
        <v>394</v>
      </c>
      <c r="B129" s="34" t="s">
        <v>395</v>
      </c>
    </row>
    <row r="130" spans="1:2">
      <c r="A130" t="s">
        <v>396</v>
      </c>
      <c r="B130" s="34" t="s">
        <v>397</v>
      </c>
    </row>
    <row r="131" spans="1:2">
      <c r="A131" t="s">
        <v>398</v>
      </c>
      <c r="B131" s="34" t="s">
        <v>399</v>
      </c>
    </row>
    <row r="132" spans="1:2">
      <c r="A132" t="s">
        <v>400</v>
      </c>
      <c r="B132" s="34" t="s">
        <v>401</v>
      </c>
    </row>
    <row r="133" spans="1:2">
      <c r="A133" t="s">
        <v>402</v>
      </c>
      <c r="B133" s="34" t="s">
        <v>403</v>
      </c>
    </row>
    <row r="134" spans="1:2">
      <c r="A134" t="s">
        <v>404</v>
      </c>
      <c r="B134" s="34" t="s">
        <v>405</v>
      </c>
    </row>
    <row r="135" spans="1:2">
      <c r="A135" t="s">
        <v>406</v>
      </c>
      <c r="B135" s="34" t="s">
        <v>407</v>
      </c>
    </row>
    <row r="136" spans="1:2">
      <c r="A136" t="s">
        <v>408</v>
      </c>
      <c r="B136" s="34" t="s">
        <v>409</v>
      </c>
    </row>
    <row r="137" spans="1:2">
      <c r="A137" t="s">
        <v>410</v>
      </c>
      <c r="B137" s="34" t="s">
        <v>411</v>
      </c>
    </row>
    <row r="138" spans="1:2">
      <c r="A138" t="s">
        <v>412</v>
      </c>
      <c r="B138" s="34" t="s">
        <v>413</v>
      </c>
    </row>
    <row r="139" spans="1:2">
      <c r="A139" t="s">
        <v>414</v>
      </c>
      <c r="B139" s="34" t="s">
        <v>415</v>
      </c>
    </row>
    <row r="140" spans="1:2">
      <c r="A140" t="s">
        <v>416</v>
      </c>
      <c r="B140" s="34" t="s">
        <v>417</v>
      </c>
    </row>
    <row r="141" spans="1:2">
      <c r="A141" t="s">
        <v>418</v>
      </c>
      <c r="B141" s="34" t="s">
        <v>419</v>
      </c>
    </row>
    <row r="142" spans="1:2">
      <c r="A142" t="s">
        <v>420</v>
      </c>
      <c r="B142" s="34" t="s">
        <v>421</v>
      </c>
    </row>
    <row r="143" spans="1:2">
      <c r="A143" t="s">
        <v>422</v>
      </c>
      <c r="B143" s="34" t="s">
        <v>423</v>
      </c>
    </row>
    <row r="144" spans="1:2">
      <c r="A144" t="s">
        <v>424</v>
      </c>
      <c r="B144" s="34" t="s">
        <v>425</v>
      </c>
    </row>
    <row r="145" spans="1:2">
      <c r="A145" t="s">
        <v>426</v>
      </c>
      <c r="B145" s="34" t="s">
        <v>427</v>
      </c>
    </row>
    <row r="146" spans="1:2">
      <c r="A146" t="s">
        <v>428</v>
      </c>
      <c r="B146" s="34" t="s">
        <v>429</v>
      </c>
    </row>
    <row r="147" spans="1:2">
      <c r="A147" t="s">
        <v>430</v>
      </c>
      <c r="B147" s="34" t="s">
        <v>431</v>
      </c>
    </row>
    <row r="148" spans="1:2">
      <c r="A148" t="s">
        <v>432</v>
      </c>
      <c r="B148" s="34" t="s">
        <v>433</v>
      </c>
    </row>
    <row r="149" spans="1:2">
      <c r="A149" t="s">
        <v>434</v>
      </c>
      <c r="B149" s="34" t="s">
        <v>435</v>
      </c>
    </row>
    <row r="150" spans="1:2">
      <c r="A150" t="s">
        <v>436</v>
      </c>
      <c r="B150" s="34" t="s">
        <v>437</v>
      </c>
    </row>
    <row r="151" spans="1:2">
      <c r="A151" t="s">
        <v>438</v>
      </c>
      <c r="B151" s="34" t="s">
        <v>439</v>
      </c>
    </row>
    <row r="152" spans="1:2">
      <c r="A152" t="s">
        <v>440</v>
      </c>
      <c r="B152" s="34" t="s">
        <v>441</v>
      </c>
    </row>
    <row r="153" spans="1:2">
      <c r="A153" t="s">
        <v>442</v>
      </c>
      <c r="B153" s="34" t="s">
        <v>443</v>
      </c>
    </row>
    <row r="154" spans="1:2">
      <c r="A154" t="s">
        <v>444</v>
      </c>
      <c r="B154" s="34" t="s">
        <v>445</v>
      </c>
    </row>
    <row r="155" spans="1:2">
      <c r="A155" t="s">
        <v>446</v>
      </c>
      <c r="B155" s="34" t="s">
        <v>447</v>
      </c>
    </row>
    <row r="156" spans="1:2">
      <c r="A156" t="s">
        <v>448</v>
      </c>
      <c r="B156" s="34" t="s">
        <v>449</v>
      </c>
    </row>
    <row r="157" spans="1:2">
      <c r="A157" t="s">
        <v>450</v>
      </c>
      <c r="B157" s="34" t="s">
        <v>451</v>
      </c>
    </row>
    <row r="158" spans="1:2">
      <c r="A158" t="s">
        <v>452</v>
      </c>
      <c r="B158" s="34" t="s">
        <v>453</v>
      </c>
    </row>
    <row r="159" spans="1:2">
      <c r="A159" t="s">
        <v>454</v>
      </c>
      <c r="B159" s="34" t="s">
        <v>455</v>
      </c>
    </row>
    <row r="160" spans="1:2">
      <c r="A160" t="s">
        <v>456</v>
      </c>
      <c r="B160" s="34" t="s">
        <v>457</v>
      </c>
    </row>
    <row r="161" spans="1:2">
      <c r="A161" t="s">
        <v>458</v>
      </c>
      <c r="B161" s="34" t="s">
        <v>459</v>
      </c>
    </row>
    <row r="162" spans="1:2">
      <c r="A162" t="s">
        <v>460</v>
      </c>
      <c r="B162" s="34" t="s">
        <v>461</v>
      </c>
    </row>
    <row r="163" spans="1:2">
      <c r="A163" t="s">
        <v>462</v>
      </c>
      <c r="B163" s="34" t="s">
        <v>463</v>
      </c>
    </row>
    <row r="164" spans="1:2">
      <c r="A164" t="s">
        <v>464</v>
      </c>
      <c r="B164" s="34" t="s">
        <v>465</v>
      </c>
    </row>
    <row r="165" spans="1:2">
      <c r="A165" t="s">
        <v>466</v>
      </c>
      <c r="B165" s="34" t="s">
        <v>467</v>
      </c>
    </row>
    <row r="166" spans="1:2">
      <c r="A166" t="s">
        <v>468</v>
      </c>
      <c r="B166" s="34" t="s">
        <v>469</v>
      </c>
    </row>
    <row r="167" spans="1:2">
      <c r="A167" t="s">
        <v>470</v>
      </c>
      <c r="B167" s="34" t="s">
        <v>471</v>
      </c>
    </row>
    <row r="168" spans="1:2">
      <c r="A168" t="s">
        <v>472</v>
      </c>
      <c r="B168" s="34" t="s">
        <v>473</v>
      </c>
    </row>
    <row r="169" spans="1:2">
      <c r="A169" t="s">
        <v>474</v>
      </c>
      <c r="B169" s="34" t="s">
        <v>475</v>
      </c>
    </row>
    <row r="170" spans="1:2">
      <c r="A170" t="s">
        <v>476</v>
      </c>
      <c r="B170" s="34" t="s">
        <v>477</v>
      </c>
    </row>
    <row r="171" spans="1:2">
      <c r="A171" t="s">
        <v>478</v>
      </c>
      <c r="B171" s="34" t="s">
        <v>479</v>
      </c>
    </row>
    <row r="172" spans="1:2">
      <c r="A172" t="s">
        <v>480</v>
      </c>
      <c r="B172" s="34" t="s">
        <v>481</v>
      </c>
    </row>
    <row r="173" spans="1:2">
      <c r="A173" t="s">
        <v>482</v>
      </c>
      <c r="B173" s="34" t="s">
        <v>483</v>
      </c>
    </row>
    <row r="174" spans="1:2">
      <c r="A174" t="s">
        <v>484</v>
      </c>
      <c r="B174" s="34" t="s">
        <v>485</v>
      </c>
    </row>
    <row r="175" spans="1:2">
      <c r="A175" t="s">
        <v>486</v>
      </c>
      <c r="B175" s="34" t="s">
        <v>487</v>
      </c>
    </row>
    <row r="176" spans="1:2">
      <c r="A176" t="s">
        <v>488</v>
      </c>
      <c r="B176" s="34" t="s">
        <v>489</v>
      </c>
    </row>
    <row r="177" spans="1:2">
      <c r="A177" t="s">
        <v>490</v>
      </c>
      <c r="B177" s="34" t="s">
        <v>491</v>
      </c>
    </row>
    <row r="178" spans="1:2">
      <c r="A178" t="s">
        <v>492</v>
      </c>
      <c r="B178" s="34" t="s">
        <v>493</v>
      </c>
    </row>
    <row r="179" spans="1:2">
      <c r="A179" t="s">
        <v>494</v>
      </c>
      <c r="B179" s="34" t="s">
        <v>495</v>
      </c>
    </row>
    <row r="180" spans="1:2">
      <c r="A180" t="s">
        <v>496</v>
      </c>
      <c r="B180" s="34" t="s">
        <v>497</v>
      </c>
    </row>
    <row r="181" spans="1:2">
      <c r="A181" t="s">
        <v>498</v>
      </c>
      <c r="B181" s="34" t="s">
        <v>499</v>
      </c>
    </row>
    <row r="182" spans="1:2">
      <c r="A182" t="s">
        <v>500</v>
      </c>
      <c r="B182" s="34" t="s">
        <v>501</v>
      </c>
    </row>
    <row r="183" spans="1:2">
      <c r="A183" t="s">
        <v>502</v>
      </c>
      <c r="B183" s="34" t="s">
        <v>503</v>
      </c>
    </row>
    <row r="184" spans="1:2">
      <c r="A184" t="s">
        <v>504</v>
      </c>
      <c r="B184" s="34" t="s">
        <v>505</v>
      </c>
    </row>
    <row r="185" spans="1:2">
      <c r="A185" t="s">
        <v>506</v>
      </c>
      <c r="B185" s="34" t="s">
        <v>507</v>
      </c>
    </row>
    <row r="186" spans="1:2">
      <c r="A186" t="s">
        <v>508</v>
      </c>
      <c r="B186" s="34" t="s">
        <v>509</v>
      </c>
    </row>
    <row r="187" spans="1:2">
      <c r="A187" t="s">
        <v>510</v>
      </c>
      <c r="B187" s="34" t="s">
        <v>511</v>
      </c>
    </row>
    <row r="188" spans="1:2">
      <c r="A188" t="s">
        <v>512</v>
      </c>
      <c r="B188" s="34" t="s">
        <v>513</v>
      </c>
    </row>
    <row r="189" spans="1:2">
      <c r="A189" t="s">
        <v>514</v>
      </c>
      <c r="B189" s="34" t="s">
        <v>515</v>
      </c>
    </row>
    <row r="190" spans="1:2">
      <c r="A190" t="s">
        <v>516</v>
      </c>
      <c r="B190" s="34" t="s">
        <v>517</v>
      </c>
    </row>
    <row r="191" spans="1:2">
      <c r="A191" t="s">
        <v>518</v>
      </c>
      <c r="B191" s="34" t="s">
        <v>519</v>
      </c>
    </row>
    <row r="192" spans="1:2">
      <c r="A192" t="s">
        <v>520</v>
      </c>
      <c r="B192" s="34" t="s">
        <v>521</v>
      </c>
    </row>
    <row r="193" spans="1:2">
      <c r="A193" t="s">
        <v>522</v>
      </c>
      <c r="B193" s="34" t="s">
        <v>523</v>
      </c>
    </row>
    <row r="194" spans="1:2">
      <c r="A194" t="s">
        <v>524</v>
      </c>
      <c r="B194" s="34" t="s">
        <v>525</v>
      </c>
    </row>
    <row r="195" spans="1:2">
      <c r="A195" t="s">
        <v>526</v>
      </c>
      <c r="B195" s="34" t="s">
        <v>527</v>
      </c>
    </row>
    <row r="196" spans="1:2">
      <c r="A196" t="s">
        <v>528</v>
      </c>
      <c r="B196" s="34" t="s">
        <v>529</v>
      </c>
    </row>
    <row r="197" spans="1:2">
      <c r="A197" t="s">
        <v>530</v>
      </c>
      <c r="B197" s="34" t="s">
        <v>531</v>
      </c>
    </row>
    <row r="198" spans="1:2">
      <c r="A198" t="s">
        <v>532</v>
      </c>
      <c r="B198" s="34" t="s">
        <v>533</v>
      </c>
    </row>
    <row r="199" spans="1:2">
      <c r="A199" t="s">
        <v>534</v>
      </c>
      <c r="B199" s="143">
        <v>247015</v>
      </c>
    </row>
    <row r="200" spans="1:2">
      <c r="A200" t="s">
        <v>535</v>
      </c>
      <c r="B200" s="34" t="s">
        <v>536</v>
      </c>
    </row>
    <row r="201" spans="1:2">
      <c r="A201" t="s">
        <v>537</v>
      </c>
      <c r="B201" s="34" t="s">
        <v>538</v>
      </c>
    </row>
    <row r="202" spans="1:2">
      <c r="A202" t="s">
        <v>539</v>
      </c>
      <c r="B202" s="34" t="s">
        <v>540</v>
      </c>
    </row>
    <row r="203" spans="1:2">
      <c r="A203" t="s">
        <v>541</v>
      </c>
      <c r="B203" s="34" t="s">
        <v>542</v>
      </c>
    </row>
    <row r="204" spans="1:2">
      <c r="A204" t="s">
        <v>543</v>
      </c>
      <c r="B204" s="34" t="s">
        <v>544</v>
      </c>
    </row>
    <row r="205" spans="1:2">
      <c r="A205" t="s">
        <v>545</v>
      </c>
      <c r="B205" s="34" t="s">
        <v>546</v>
      </c>
    </row>
    <row r="206" spans="1:2">
      <c r="A206" t="s">
        <v>547</v>
      </c>
      <c r="B206" s="34" t="s">
        <v>548</v>
      </c>
    </row>
    <row r="207" spans="1:2">
      <c r="A207" t="s">
        <v>549</v>
      </c>
      <c r="B207" s="34" t="s">
        <v>550</v>
      </c>
    </row>
    <row r="208" spans="1:2">
      <c r="A208" t="s">
        <v>551</v>
      </c>
      <c r="B208" s="34" t="s">
        <v>552</v>
      </c>
    </row>
    <row r="209" spans="1:2">
      <c r="A209" t="s">
        <v>553</v>
      </c>
      <c r="B209" s="34" t="s">
        <v>554</v>
      </c>
    </row>
    <row r="210" spans="1:2">
      <c r="A210" t="s">
        <v>555</v>
      </c>
      <c r="B210" s="34" t="s">
        <v>556</v>
      </c>
    </row>
    <row r="211" spans="1:2">
      <c r="A211" t="s">
        <v>557</v>
      </c>
      <c r="B211" s="34" t="s">
        <v>558</v>
      </c>
    </row>
    <row r="212" spans="1:2">
      <c r="A212" t="s">
        <v>559</v>
      </c>
      <c r="B212" s="34" t="s">
        <v>560</v>
      </c>
    </row>
    <row r="213" spans="1:2">
      <c r="A213" t="s">
        <v>561</v>
      </c>
      <c r="B213" s="34" t="s">
        <v>562</v>
      </c>
    </row>
    <row r="214" spans="1:2">
      <c r="A214" t="s">
        <v>563</v>
      </c>
      <c r="B214" s="34" t="s">
        <v>564</v>
      </c>
    </row>
    <row r="215" spans="1:2">
      <c r="A215" t="s">
        <v>565</v>
      </c>
      <c r="B215" s="34" t="s">
        <v>566</v>
      </c>
    </row>
    <row r="216" spans="1:2">
      <c r="A216" t="s">
        <v>567</v>
      </c>
      <c r="B216" s="34" t="s">
        <v>568</v>
      </c>
    </row>
    <row r="217" spans="1:2">
      <c r="A217" t="s">
        <v>569</v>
      </c>
      <c r="B217" s="34" t="s">
        <v>570</v>
      </c>
    </row>
    <row r="218" spans="1:2">
      <c r="A218" t="s">
        <v>571</v>
      </c>
      <c r="B218" s="34" t="s">
        <v>572</v>
      </c>
    </row>
    <row r="219" spans="1:2">
      <c r="A219" t="s">
        <v>573</v>
      </c>
      <c r="B219" s="34" t="s">
        <v>574</v>
      </c>
    </row>
    <row r="220" spans="1:2">
      <c r="A220" t="s">
        <v>575</v>
      </c>
      <c r="B220" s="34" t="s">
        <v>576</v>
      </c>
    </row>
    <row r="221" spans="1:2">
      <c r="A221" t="s">
        <v>577</v>
      </c>
      <c r="B221" s="34" t="s">
        <v>578</v>
      </c>
    </row>
    <row r="222" spans="1:2">
      <c r="A222" t="s">
        <v>579</v>
      </c>
      <c r="B222" s="34" t="s">
        <v>580</v>
      </c>
    </row>
    <row r="223" spans="1:2">
      <c r="A223" t="s">
        <v>581</v>
      </c>
      <c r="B223" s="34" t="s">
        <v>582</v>
      </c>
    </row>
    <row r="224" spans="1:2">
      <c r="A224" t="s">
        <v>583</v>
      </c>
      <c r="B224" s="34" t="s">
        <v>584</v>
      </c>
    </row>
    <row r="225" spans="1:2">
      <c r="A225" t="s">
        <v>585</v>
      </c>
      <c r="B225" s="34" t="s">
        <v>586</v>
      </c>
    </row>
    <row r="226" spans="1:2">
      <c r="A226" t="s">
        <v>587</v>
      </c>
      <c r="B226" s="34" t="s">
        <v>588</v>
      </c>
    </row>
    <row r="227" spans="1:2">
      <c r="A227" t="s">
        <v>589</v>
      </c>
      <c r="B227" s="34" t="s">
        <v>590</v>
      </c>
    </row>
    <row r="228" spans="1:2">
      <c r="A228" t="s">
        <v>591</v>
      </c>
      <c r="B228" s="34" t="s">
        <v>592</v>
      </c>
    </row>
    <row r="229" spans="1:2">
      <c r="A229" t="s">
        <v>593</v>
      </c>
      <c r="B229" s="34" t="s">
        <v>594</v>
      </c>
    </row>
    <row r="230" spans="1:2">
      <c r="A230" t="s">
        <v>595</v>
      </c>
      <c r="B230" s="34" t="s">
        <v>596</v>
      </c>
    </row>
    <row r="231" spans="1:2">
      <c r="A231" t="s">
        <v>597</v>
      </c>
      <c r="B231" s="34" t="s">
        <v>598</v>
      </c>
    </row>
    <row r="232" spans="1:2">
      <c r="A232" t="s">
        <v>599</v>
      </c>
      <c r="B232" s="34" t="s">
        <v>600</v>
      </c>
    </row>
    <row r="233" spans="1:2">
      <c r="A233" t="s">
        <v>601</v>
      </c>
      <c r="B233" s="34" t="s">
        <v>602</v>
      </c>
    </row>
    <row r="234" spans="1:2">
      <c r="A234" t="s">
        <v>603</v>
      </c>
      <c r="B234" s="34" t="s">
        <v>604</v>
      </c>
    </row>
    <row r="235" spans="1:2">
      <c r="A235" t="s">
        <v>605</v>
      </c>
      <c r="B235" s="34" t="s">
        <v>606</v>
      </c>
    </row>
    <row r="236" spans="1:2">
      <c r="A236" t="s">
        <v>607</v>
      </c>
      <c r="B236" s="34" t="s">
        <v>608</v>
      </c>
    </row>
    <row r="237" spans="1:2">
      <c r="A237" t="s">
        <v>609</v>
      </c>
      <c r="B237" s="34" t="s">
        <v>610</v>
      </c>
    </row>
    <row r="238" spans="1:2">
      <c r="A238" t="s">
        <v>611</v>
      </c>
      <c r="B238" s="34" t="s">
        <v>612</v>
      </c>
    </row>
    <row r="239" spans="1:2">
      <c r="A239" t="s">
        <v>613</v>
      </c>
      <c r="B239" s="34" t="s">
        <v>614</v>
      </c>
    </row>
    <row r="240" spans="1:2">
      <c r="A240" t="s">
        <v>615</v>
      </c>
      <c r="B240" s="34" t="s">
        <v>616</v>
      </c>
    </row>
    <row r="241" spans="1:2">
      <c r="A241" t="s">
        <v>617</v>
      </c>
      <c r="B241" s="34" t="s">
        <v>618</v>
      </c>
    </row>
    <row r="242" spans="1:2">
      <c r="A242" t="s">
        <v>619</v>
      </c>
      <c r="B242" s="34" t="s">
        <v>620</v>
      </c>
    </row>
    <row r="243" spans="1:2">
      <c r="A243" t="s">
        <v>621</v>
      </c>
      <c r="B243" s="34" t="s">
        <v>622</v>
      </c>
    </row>
    <row r="244" spans="1:2">
      <c r="A244" t="s">
        <v>623</v>
      </c>
      <c r="B244" s="34" t="s">
        <v>624</v>
      </c>
    </row>
    <row r="245" spans="1:2">
      <c r="A245" t="s">
        <v>625</v>
      </c>
      <c r="B245" s="34" t="s">
        <v>626</v>
      </c>
    </row>
    <row r="246" spans="1:2">
      <c r="A246" t="s">
        <v>627</v>
      </c>
      <c r="B246" s="34" t="s">
        <v>628</v>
      </c>
    </row>
    <row r="247" spans="1:2">
      <c r="A247" t="s">
        <v>629</v>
      </c>
      <c r="B247" s="34" t="s">
        <v>630</v>
      </c>
    </row>
    <row r="248" spans="1:2">
      <c r="A248" t="s">
        <v>631</v>
      </c>
      <c r="B248" s="34" t="s">
        <v>632</v>
      </c>
    </row>
    <row r="249" spans="1:2">
      <c r="A249" t="s">
        <v>633</v>
      </c>
      <c r="B249" s="34" t="s">
        <v>634</v>
      </c>
    </row>
    <row r="250" spans="1:2">
      <c r="A250" t="s">
        <v>635</v>
      </c>
      <c r="B250" s="34" t="s">
        <v>636</v>
      </c>
    </row>
    <row r="251" spans="1:2">
      <c r="A251" t="s">
        <v>637</v>
      </c>
      <c r="B251" s="34" t="s">
        <v>638</v>
      </c>
    </row>
    <row r="252" spans="1:2">
      <c r="A252" t="s">
        <v>639</v>
      </c>
      <c r="B252" s="34" t="s">
        <v>640</v>
      </c>
    </row>
    <row r="253" spans="1:2">
      <c r="A253" t="s">
        <v>641</v>
      </c>
      <c r="B253" s="34" t="s">
        <v>642</v>
      </c>
    </row>
    <row r="254" spans="1:2">
      <c r="A254" t="s">
        <v>643</v>
      </c>
      <c r="B254" s="34" t="s">
        <v>644</v>
      </c>
    </row>
    <row r="255" spans="1:2">
      <c r="A255" t="s">
        <v>645</v>
      </c>
      <c r="B255" s="34" t="s">
        <v>646</v>
      </c>
    </row>
    <row r="256" spans="1:2">
      <c r="A256" t="s">
        <v>647</v>
      </c>
      <c r="B256" s="34" t="s">
        <v>648</v>
      </c>
    </row>
    <row r="257" spans="1:2">
      <c r="A257" t="s">
        <v>649</v>
      </c>
      <c r="B257" s="34" t="s">
        <v>650</v>
      </c>
    </row>
    <row r="258" spans="1:2">
      <c r="A258" t="s">
        <v>651</v>
      </c>
      <c r="B258" s="34">
        <v>247015</v>
      </c>
    </row>
  </sheetData>
  <pageMargins left="0.7" right="0.7" top="0.75" bottom="0.75" header="0.3" footer="0.3"/>
  <pageSetup paperSize="9" orientation="portrait" r:id="rId1"/>
  <customProperties>
    <customPr name="QAA_DRILLPATH_NODE_ID" r:id="rId2"/>
  </customProperties>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5C86-BB22-4C65-8E79-37556B03C91E}">
  <sheetPr codeName="Sheet4"/>
  <dimension ref="A1:B1"/>
  <sheetViews>
    <sheetView workbookViewId="0"/>
  </sheetViews>
  <sheetFormatPr defaultRowHeight="15"/>
  <sheetData>
    <row r="1" spans="1:2" ht="409.5">
      <c r="A1" t="s">
        <v>652</v>
      </c>
      <c r="B1" s="37" t="s">
        <v>653</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4247466EC7F246B657E76D39823DBE" ma:contentTypeVersion="15" ma:contentTypeDescription="Create a new document." ma:contentTypeScope="" ma:versionID="f028a640a34a6dce0a64e68eff7ce77c">
  <xsd:schema xmlns:xsd="http://www.w3.org/2001/XMLSchema" xmlns:xs="http://www.w3.org/2001/XMLSchema" xmlns:p="http://schemas.microsoft.com/office/2006/metadata/properties" xmlns:ns2="3484c30b-b121-4462-bdd6-53e25f1f7122" xmlns:ns3="de4a695b-8972-4ed1-af53-44daea6876ed" targetNamespace="http://schemas.microsoft.com/office/2006/metadata/properties" ma:root="true" ma:fieldsID="5fc6c461bdf5515afd4edf25b9922e33" ns2:_="" ns3:_="">
    <xsd:import namespace="3484c30b-b121-4462-bdd6-53e25f1f7122"/>
    <xsd:import namespace="de4a695b-8972-4ed1-af53-44daea6876e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4c30b-b121-4462-bdd6-53e25f1f7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6672fb-ee5f-454f-9535-e08e758c04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4a695b-8972-4ed1-af53-44daea6876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e77d4e4-910c-4da8-b592-801c08ab8698}" ma:internalName="TaxCatchAll" ma:showField="CatchAllData" ma:web="de4a695b-8972-4ed1-af53-44daea6876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484c30b-b121-4462-bdd6-53e25f1f7122">
      <Terms xmlns="http://schemas.microsoft.com/office/infopath/2007/PartnerControls"/>
    </lcf76f155ced4ddcb4097134ff3c332f>
    <TaxCatchAll xmlns="de4a695b-8972-4ed1-af53-44daea6876ed" xsi:nil="true"/>
  </documentManagement>
</p:properties>
</file>

<file path=customXml/itemProps1.xml><?xml version="1.0" encoding="utf-8"?>
<ds:datastoreItem xmlns:ds="http://schemas.openxmlformats.org/officeDocument/2006/customXml" ds:itemID="{28E8D878-C70C-49C0-9589-708378834C53}"/>
</file>

<file path=customXml/itemProps2.xml><?xml version="1.0" encoding="utf-8"?>
<ds:datastoreItem xmlns:ds="http://schemas.openxmlformats.org/officeDocument/2006/customXml" ds:itemID="{88D92B92-AB26-4EF5-B87B-0495B0D5E9F5}"/>
</file>

<file path=customXml/itemProps3.xml><?xml version="1.0" encoding="utf-8"?>
<ds:datastoreItem xmlns:ds="http://schemas.openxmlformats.org/officeDocument/2006/customXml" ds:itemID="{7FDE3BED-ABA0-413F-9635-0C6E253477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Bainbridge</dc:creator>
  <cp:keywords/>
  <dc:description/>
  <cp:lastModifiedBy>Daniel Bainbridge</cp:lastModifiedBy>
  <cp:revision/>
  <dcterms:created xsi:type="dcterms:W3CDTF">2016-12-08T15:54:33Z</dcterms:created>
  <dcterms:modified xsi:type="dcterms:W3CDTF">2025-03-31T12:39:43Z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0x0101001B4247466EC7F246B657E76D39823DBE</vt:lpwstr>
  </property>
  <property fmtid="{D5CDD505-2E9C-101B-9397-08002B2CF9AE}" pid="3" name="MediaServiceImageTags">
    <vt:lpwstr/>
  </property>
</Properties>
</file>